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takada yuka\Desktop\見積書（髙田）\ま\宮城県銀行協会\"/>
    </mc:Choice>
  </mc:AlternateContent>
  <xr:revisionPtr revIDLastSave="0" documentId="13_ncr:1_{DD60BEA4-B565-426E-AA63-0C0F28266A08}" xr6:coauthVersionLast="47" xr6:coauthVersionMax="47" xr10:uidLastSave="{00000000-0000-0000-0000-000000000000}"/>
  <bookViews>
    <workbookView xWindow="2280" yWindow="640" windowWidth="13250" windowHeight="10160" xr2:uid="{00000000-000D-0000-FFFF-FFFF00000000}"/>
  </bookViews>
  <sheets>
    <sheet name="搬出・回収"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4" i="7" l="1"/>
  <c r="AB43" i="7"/>
  <c r="AB41" i="7"/>
  <c r="AB38" i="7"/>
  <c r="AB37" i="7"/>
  <c r="AB36" i="7"/>
  <c r="AB35" i="7"/>
  <c r="AB30" i="7"/>
  <c r="AB28" i="7"/>
  <c r="AB27" i="7"/>
  <c r="AB26" i="7"/>
  <c r="AB24" i="7"/>
  <c r="AB23" i="7"/>
  <c r="AB22" i="7"/>
  <c r="AB20" i="7"/>
  <c r="AB49" i="7"/>
  <c r="AN37" i="7"/>
  <c r="AB34" i="7"/>
  <c r="AB33" i="7"/>
  <c r="AB40" i="7" l="1"/>
  <c r="AB32" i="7"/>
  <c r="AB45" i="7"/>
  <c r="AB42" i="7"/>
  <c r="AB39" i="7"/>
  <c r="Z4" i="7"/>
  <c r="AB50" i="7" l="1"/>
  <c r="AB51" i="7" s="1"/>
  <c r="H7" i="7" s="1"/>
</calcChain>
</file>

<file path=xl/sharedStrings.xml><?xml version="1.0" encoding="utf-8"?>
<sst xmlns="http://schemas.openxmlformats.org/spreadsheetml/2006/main" count="120" uniqueCount="105">
  <si>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</si>
  <si>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</si>
  <si>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</si>
  <si>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</si>
  <si>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</si>
  <si>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</si>
  <si>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</si>
  <si>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</si>
  <si>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</si>
  <si>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</si>
  <si>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</si>
  <si>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</si>
  <si>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</si>
  <si>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</si>
  <si>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</si>
  <si>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</si>
  <si>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</si>
  <si>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</si>
  <si>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</si>
  <si>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</si>
  <si>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</si>
  <si>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</si>
  <si>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4"/>
  </si>
  <si>
    <t>式</t>
    <rPh sb="0" eb="1">
      <t>シキ</t>
    </rPh>
    <phoneticPr fontId="3"/>
  </si>
  <si>
    <t>車</t>
    <rPh sb="0" eb="1">
      <t>シャ</t>
    </rPh>
    <phoneticPr fontId="3"/>
  </si>
  <si>
    <t>契約書作成諸経費</t>
    <rPh sb="0" eb="3">
      <t>ケイヤクショ</t>
    </rPh>
    <rPh sb="3" eb="5">
      <t>サクセイ</t>
    </rPh>
    <rPh sb="5" eb="8">
      <t>ショケイヒ</t>
    </rPh>
    <phoneticPr fontId="3"/>
  </si>
  <si>
    <t>・産業廃棄物処理委託契約の締結が必要となり、回収は締結後となります。</t>
    <phoneticPr fontId="15"/>
  </si>
  <si>
    <t>　・金属くず</t>
    <rPh sb="2" eb="4">
      <t>キンゾク</t>
    </rPh>
    <phoneticPr fontId="3"/>
  </si>
  <si>
    <t>　・廃プラスチック類</t>
    <rPh sb="2" eb="3">
      <t>ハイ</t>
    </rPh>
    <rPh sb="9" eb="10">
      <t>ルイ</t>
    </rPh>
    <phoneticPr fontId="3"/>
  </si>
  <si>
    <t>名</t>
    <rPh sb="0" eb="1">
      <t>メイ</t>
    </rPh>
    <phoneticPr fontId="3"/>
  </si>
  <si>
    <t>道路使用許可費</t>
    <rPh sb="0" eb="2">
      <t>ドウロ</t>
    </rPh>
    <rPh sb="2" eb="6">
      <t>シヨウキョカ</t>
    </rPh>
    <rPh sb="6" eb="7">
      <t>ヒ</t>
    </rPh>
    <phoneticPr fontId="3"/>
  </si>
  <si>
    <t>収集運搬費</t>
    <rPh sb="0" eb="2">
      <t>シュウシュウ</t>
    </rPh>
    <rPh sb="2" eb="4">
      <t>ウンパン</t>
    </rPh>
    <rPh sb="4" eb="5">
      <t>ヒ</t>
    </rPh>
    <phoneticPr fontId="3"/>
  </si>
  <si>
    <t>台</t>
    <rPh sb="0" eb="1">
      <t>ダイ</t>
    </rPh>
    <phoneticPr fontId="4"/>
  </si>
  <si>
    <t>以下余白</t>
    <rPh sb="0" eb="4">
      <t>イカヨハク</t>
    </rPh>
    <phoneticPr fontId="15"/>
  </si>
  <si>
    <r>
      <rPr>
        <b/>
        <sz val="12"/>
        <rFont val="ＭＳ Ｐゴシック"/>
        <family val="3"/>
        <charset val="128"/>
      </rPr>
      <t>　　一般社団法人</t>
    </r>
    <r>
      <rPr>
        <b/>
        <sz val="14"/>
        <rFont val="ＭＳ Ｐゴシック"/>
        <family val="3"/>
        <charset val="128"/>
      </rPr>
      <t>　　　　　　　　　宮城県銀行協会</t>
    </r>
    <rPh sb="2" eb="4">
      <t>イッパン</t>
    </rPh>
    <rPh sb="4" eb="6">
      <t>シャダン</t>
    </rPh>
    <rPh sb="6" eb="8">
      <t>ホウジン</t>
    </rPh>
    <rPh sb="17" eb="20">
      <t>ミヤギケン</t>
    </rPh>
    <rPh sb="20" eb="22">
      <t>ギンコウ</t>
    </rPh>
    <rPh sb="22" eb="24">
      <t>キョウカイ</t>
    </rPh>
    <phoneticPr fontId="15"/>
  </si>
  <si>
    <t>お客様情報：</t>
    <rPh sb="1" eb="2">
      <t>キャク</t>
    </rPh>
    <rPh sb="2" eb="3">
      <t>サマ</t>
    </rPh>
    <rPh sb="3" eb="5">
      <t>ジョウホウ</t>
    </rPh>
    <phoneticPr fontId="15"/>
  </si>
  <si>
    <t>仙台グランド警備の担当者です</t>
  </si>
  <si>
    <t>携帯　080-9285－0587</t>
  </si>
  <si>
    <t>（株）仙台グランド警備　山﨑政春</t>
    <phoneticPr fontId="15"/>
  </si>
  <si>
    <t>宮城県銀行協会</t>
    <rPh sb="0" eb="3">
      <t>ミヤギケン</t>
    </rPh>
    <rPh sb="3" eb="5">
      <t>ギンコウ</t>
    </rPh>
    <rPh sb="5" eb="7">
      <t>キョウカイ</t>
    </rPh>
    <phoneticPr fontId="15"/>
  </si>
  <si>
    <t>担当：　及川様</t>
    <rPh sb="0" eb="2">
      <t>タントウ</t>
    </rPh>
    <rPh sb="4" eb="6">
      <t>オイカワ</t>
    </rPh>
    <rPh sb="6" eb="7">
      <t>サマ</t>
    </rPh>
    <phoneticPr fontId="15"/>
  </si>
  <si>
    <t>〒980-0811 宮城県仙台市青葉区一番町２丁目４−１</t>
  </si>
  <si>
    <t>青葉通りパークビル</t>
    <rPh sb="0" eb="2">
      <t>アオバ</t>
    </rPh>
    <rPh sb="2" eb="3">
      <t>トオ</t>
    </rPh>
    <phoneticPr fontId="15"/>
  </si>
  <si>
    <t>名</t>
    <rPh sb="0" eb="1">
      <t>メイ</t>
    </rPh>
    <phoneticPr fontId="4"/>
  </si>
  <si>
    <t>　・仕分け作業員（終日）</t>
    <rPh sb="2" eb="4">
      <t>シワ</t>
    </rPh>
    <rPh sb="5" eb="8">
      <t>サギョウイン</t>
    </rPh>
    <rPh sb="9" eb="11">
      <t>シュウジツ</t>
    </rPh>
    <phoneticPr fontId="3"/>
  </si>
  <si>
    <t>　・リーダー仕分け作業員（終日）</t>
    <rPh sb="6" eb="8">
      <t>シワ</t>
    </rPh>
    <rPh sb="9" eb="12">
      <t>サギョウイン</t>
    </rPh>
    <rPh sb="13" eb="15">
      <t>シュウジツ</t>
    </rPh>
    <phoneticPr fontId="3"/>
  </si>
  <si>
    <t>式</t>
    <rPh sb="0" eb="1">
      <t>シキ</t>
    </rPh>
    <phoneticPr fontId="4"/>
  </si>
  <si>
    <t>　・諸経費（備品、駐車料金等）</t>
    <rPh sb="2" eb="5">
      <t>ショケイヒ</t>
    </rPh>
    <rPh sb="6" eb="8">
      <t>ビヒン</t>
    </rPh>
    <rPh sb="9" eb="11">
      <t>チュウシャ</t>
    </rPh>
    <rPh sb="11" eb="13">
      <t>リョウキン</t>
    </rPh>
    <rPh sb="13" eb="14">
      <t>トウ</t>
    </rPh>
    <phoneticPr fontId="3"/>
  </si>
  <si>
    <t>15,000円</t>
    <rPh sb="6" eb="7">
      <t>エン</t>
    </rPh>
    <phoneticPr fontId="15"/>
  </si>
  <si>
    <t>　・人員輸送車</t>
    <rPh sb="2" eb="4">
      <t>ジンイン</t>
    </rPh>
    <rPh sb="4" eb="6">
      <t>ユソウ</t>
    </rPh>
    <rPh sb="6" eb="7">
      <t>シャ</t>
    </rPh>
    <phoneticPr fontId="3"/>
  </si>
  <si>
    <t>　・養生費</t>
    <rPh sb="2" eb="5">
      <t>ヨウジョウヒ</t>
    </rPh>
    <phoneticPr fontId="3"/>
  </si>
  <si>
    <t>　・リーダー作業員（終日）</t>
    <rPh sb="6" eb="9">
      <t>サギョウイン</t>
    </rPh>
    <rPh sb="10" eb="12">
      <t>シュウジツ</t>
    </rPh>
    <phoneticPr fontId="3"/>
  </si>
  <si>
    <t>　・手元作業員（終日）</t>
    <rPh sb="2" eb="4">
      <t>テモト</t>
    </rPh>
    <rPh sb="4" eb="7">
      <t>サギョウイン</t>
    </rPh>
    <rPh sb="8" eb="10">
      <t>シュウジツ</t>
    </rPh>
    <phoneticPr fontId="3"/>
  </si>
  <si>
    <t>・上記は1月9日の現調時を元にした御見積書です。ご請求は実数量となります。</t>
    <phoneticPr fontId="15"/>
  </si>
  <si>
    <t>通りによって資格が必要なので注意（宮城県資格者路線（45号、48号、仙台泉線等））</t>
    <rPh sb="0" eb="1">
      <t>トオ</t>
    </rPh>
    <rPh sb="6" eb="8">
      <t>シカク</t>
    </rPh>
    <rPh sb="9" eb="11">
      <t>ヒツヨウ</t>
    </rPh>
    <rPh sb="14" eb="16">
      <t>チュウイ</t>
    </rPh>
    <rPh sb="17" eb="20">
      <t>ミヤギケン</t>
    </rPh>
    <rPh sb="20" eb="23">
      <t>シカクシャ</t>
    </rPh>
    <rPh sb="23" eb="25">
      <t>ロセン</t>
    </rPh>
    <phoneticPr fontId="15"/>
  </si>
  <si>
    <t>基本料金　　資格者なしB18,000（日勤）夜勤は1.5倍</t>
    <rPh sb="0" eb="2">
      <t>キホン</t>
    </rPh>
    <rPh sb="2" eb="4">
      <t>リョウキン</t>
    </rPh>
    <rPh sb="6" eb="9">
      <t>シカクシャ</t>
    </rPh>
    <rPh sb="19" eb="21">
      <t>ニッキン</t>
    </rPh>
    <rPh sb="22" eb="24">
      <t>ヤキン</t>
    </rPh>
    <rPh sb="28" eb="29">
      <t>バイ</t>
    </rPh>
    <phoneticPr fontId="15"/>
  </si>
  <si>
    <t>　　　　　　　　資格者ありA20,000（日勤）夜間は1.5倍</t>
    <rPh sb="8" eb="11">
      <t>シカクシャ</t>
    </rPh>
    <rPh sb="21" eb="23">
      <t>ニッキン</t>
    </rPh>
    <rPh sb="24" eb="26">
      <t>ヤカン</t>
    </rPh>
    <rPh sb="30" eb="31">
      <t>バイ</t>
    </rPh>
    <phoneticPr fontId="15"/>
  </si>
  <si>
    <t>㎏</t>
    <phoneticPr fontId="4"/>
  </si>
  <si>
    <t>　・金属くず（金庫3台）</t>
    <rPh sb="2" eb="4">
      <t>キンゾク</t>
    </rPh>
    <rPh sb="7" eb="9">
      <t>キンコ</t>
    </rPh>
    <rPh sb="10" eb="11">
      <t>ダイ</t>
    </rPh>
    <phoneticPr fontId="3"/>
  </si>
  <si>
    <t>係長見積より</t>
    <rPh sb="0" eb="2">
      <t>カカリチョウ</t>
    </rPh>
    <rPh sb="2" eb="4">
      <t>ミツモリ</t>
    </rPh>
    <phoneticPr fontId="15"/>
  </si>
  <si>
    <t>　・特殊作業費（解体作業）</t>
    <rPh sb="2" eb="4">
      <t>トクシュ</t>
    </rPh>
    <rPh sb="4" eb="7">
      <t>サギョウヒ</t>
    </rPh>
    <rPh sb="8" eb="10">
      <t>カイタイ</t>
    </rPh>
    <rPh sb="10" eb="12">
      <t>サギョウ</t>
    </rPh>
    <phoneticPr fontId="15"/>
  </si>
  <si>
    <t>搬出作業</t>
    <rPh sb="0" eb="2">
      <t>ハンシュツ</t>
    </rPh>
    <rPh sb="2" eb="4">
      <t>サギョウ</t>
    </rPh>
    <phoneticPr fontId="15"/>
  </si>
  <si>
    <t>　・特殊作業費（大型金庫）</t>
    <rPh sb="2" eb="4">
      <t>トクシュ</t>
    </rPh>
    <rPh sb="4" eb="6">
      <t>サギョウ</t>
    </rPh>
    <rPh sb="6" eb="7">
      <t>ヒ</t>
    </rPh>
    <rPh sb="8" eb="10">
      <t>オオガタ</t>
    </rPh>
    <rPh sb="10" eb="12">
      <t>キンコ</t>
    </rPh>
    <phoneticPr fontId="3"/>
  </si>
  <si>
    <t>　・機材車両車</t>
    <rPh sb="2" eb="4">
      <t>キザイ</t>
    </rPh>
    <rPh sb="4" eb="6">
      <t>シャリョウ</t>
    </rPh>
    <rPh sb="6" eb="7">
      <t>シャ</t>
    </rPh>
    <phoneticPr fontId="3"/>
  </si>
  <si>
    <t>45,000円2割</t>
    <rPh sb="6" eb="7">
      <t>エン</t>
    </rPh>
    <rPh sb="8" eb="9">
      <t>ワリ</t>
    </rPh>
    <phoneticPr fontId="15"/>
  </si>
  <si>
    <t>27,000円2割</t>
    <rPh sb="6" eb="7">
      <t>エン</t>
    </rPh>
    <rPh sb="8" eb="9">
      <t>ワリ</t>
    </rPh>
    <phoneticPr fontId="15"/>
  </si>
  <si>
    <t>夜間各4車ピストン（4回ピストン→16車）※4車ピストンがMax※</t>
    <rPh sb="0" eb="2">
      <t>ヤカン</t>
    </rPh>
    <rPh sb="2" eb="3">
      <t>カク</t>
    </rPh>
    <rPh sb="4" eb="5">
      <t>シャ</t>
    </rPh>
    <rPh sb="11" eb="12">
      <t>カイ</t>
    </rPh>
    <rPh sb="19" eb="20">
      <t>シャ</t>
    </rPh>
    <rPh sb="23" eb="24">
      <t>シャ</t>
    </rPh>
    <phoneticPr fontId="15"/>
  </si>
  <si>
    <t>リサイクル家電</t>
    <rPh sb="5" eb="7">
      <t>カデン</t>
    </rPh>
    <phoneticPr fontId="4"/>
  </si>
  <si>
    <t>　・冷蔵庫（富士通ゼネラル）手数料込</t>
    <rPh sb="2" eb="5">
      <t>レイゾウコ</t>
    </rPh>
    <rPh sb="6" eb="9">
      <t>フジツウ</t>
    </rPh>
    <rPh sb="14" eb="17">
      <t>テスウリョウ</t>
    </rPh>
    <rPh sb="17" eb="18">
      <t>コミ</t>
    </rPh>
    <phoneticPr fontId="3"/>
  </si>
  <si>
    <t>機密文書処分</t>
    <rPh sb="0" eb="2">
      <t>キミツ</t>
    </rPh>
    <rPh sb="2" eb="4">
      <t>ブンショ</t>
    </rPh>
    <rPh sb="4" eb="6">
      <t>ショブン</t>
    </rPh>
    <phoneticPr fontId="4"/>
  </si>
  <si>
    <t>　・機密文書</t>
    <rPh sb="2" eb="4">
      <t>キミツ</t>
    </rPh>
    <rPh sb="4" eb="6">
      <t>ブンショ</t>
    </rPh>
    <phoneticPr fontId="3"/>
  </si>
  <si>
    <r>
      <rPr>
        <sz val="12"/>
        <color theme="1"/>
        <rFont val="ＭＳ Ｐゴシック"/>
        <family val="3"/>
        <charset val="128"/>
        <scheme val="minor"/>
      </rPr>
      <t>計182箱3,640㎏　7.5㎥</t>
    </r>
    <r>
      <rPr>
        <sz val="11"/>
        <color theme="1"/>
        <rFont val="ＭＳ Ｐゴシック"/>
        <family val="3"/>
        <charset val="128"/>
        <scheme val="minor"/>
      </rPr>
      <t>　6仕切り12ラック×6段＝71段＠2箱分＝</t>
    </r>
    <r>
      <rPr>
        <sz val="12"/>
        <color theme="1"/>
        <rFont val="ＭＳ Ｐゴシック"/>
        <family val="3"/>
        <charset val="128"/>
        <scheme val="minor"/>
      </rPr>
      <t>142箱</t>
    </r>
    <r>
      <rPr>
        <sz val="11"/>
        <color theme="1"/>
        <rFont val="ＭＳ Ｐゴシック"/>
        <family val="3"/>
        <charset val="128"/>
        <scheme val="minor"/>
      </rPr>
      <t>＠20㎏＝2,840㎏　　　後ろラック5台4段＝20段＠4箱＝</t>
    </r>
    <r>
      <rPr>
        <sz val="12"/>
        <color theme="1"/>
        <rFont val="ＭＳ Ｐゴシック"/>
        <family val="3"/>
        <charset val="128"/>
        <scheme val="minor"/>
      </rPr>
      <t>80箱</t>
    </r>
    <r>
      <rPr>
        <sz val="11"/>
        <color theme="1"/>
        <rFont val="ＭＳ Ｐゴシック"/>
        <family val="3"/>
        <charset val="128"/>
        <scheme val="minor"/>
      </rPr>
      <t>＠20㎏＝100㎏　3㎥（27箱で1㎥）</t>
    </r>
    <rPh sb="0" eb="1">
      <t>ケイ</t>
    </rPh>
    <rPh sb="4" eb="5">
      <t>ハコ</t>
    </rPh>
    <rPh sb="18" eb="20">
      <t>シキ</t>
    </rPh>
    <rPh sb="28" eb="29">
      <t>ダン</t>
    </rPh>
    <rPh sb="32" eb="33">
      <t>ダン</t>
    </rPh>
    <rPh sb="35" eb="36">
      <t>ハコ</t>
    </rPh>
    <rPh sb="36" eb="37">
      <t>ブン</t>
    </rPh>
    <rPh sb="41" eb="42">
      <t>ハコ</t>
    </rPh>
    <rPh sb="56" eb="57">
      <t>ウシ</t>
    </rPh>
    <rPh sb="62" eb="63">
      <t>ダイ</t>
    </rPh>
    <rPh sb="64" eb="65">
      <t>ダン</t>
    </rPh>
    <rPh sb="68" eb="69">
      <t>ダン</t>
    </rPh>
    <rPh sb="71" eb="72">
      <t>ハコ</t>
    </rPh>
    <rPh sb="75" eb="76">
      <t>ハコ</t>
    </rPh>
    <rPh sb="91" eb="92">
      <t>ハコ</t>
    </rPh>
    <phoneticPr fontId="15"/>
  </si>
  <si>
    <t>↓このうち図鑑が2割40箱＠20㎏＝800㎏1.5㎥プラとする</t>
    <rPh sb="5" eb="7">
      <t>ズカン</t>
    </rPh>
    <rPh sb="9" eb="10">
      <t>ワリ</t>
    </rPh>
    <rPh sb="12" eb="13">
      <t>ハコ</t>
    </rPh>
    <phoneticPr fontId="15"/>
  </si>
  <si>
    <t>200箱＠20㎏4000㎏</t>
    <rPh sb="3" eb="4">
      <t>ハコ</t>
    </rPh>
    <phoneticPr fontId="15"/>
  </si>
  <si>
    <t>総計222箱4,440㎏　9㎥　※１H1000㎏破砕4000㎏計算【30円→76％利益】</t>
    <rPh sb="24" eb="26">
      <t>ハサイ</t>
    </rPh>
    <rPh sb="31" eb="33">
      <t>ケイサン</t>
    </rPh>
    <rPh sb="36" eb="37">
      <t>エン</t>
    </rPh>
    <rPh sb="41" eb="43">
      <t>リエキ</t>
    </rPh>
    <phoneticPr fontId="15"/>
  </si>
  <si>
    <r>
      <t>〇総計9,579㎏　255.9㎥　</t>
    </r>
    <r>
      <rPr>
        <sz val="11"/>
        <color theme="1"/>
        <rFont val="ＭＳ Ｐゴシック"/>
        <family val="3"/>
        <charset val="128"/>
        <scheme val="minor"/>
      </rPr>
      <t>・資料計　8,729㎏　253.9㎥　・カーテン50㎏0.5立米　・図鑑等40箱800㎏1.5㎥</t>
    </r>
    <rPh sb="1" eb="3">
      <t>ソウケイ</t>
    </rPh>
    <rPh sb="18" eb="20">
      <t>シリョウ</t>
    </rPh>
    <rPh sb="20" eb="21">
      <t>ケイ</t>
    </rPh>
    <rPh sb="47" eb="49">
      <t>リュウベイ</t>
    </rPh>
    <rPh sb="51" eb="53">
      <t>ズカン</t>
    </rPh>
    <rPh sb="53" eb="54">
      <t>トウ</t>
    </rPh>
    <rPh sb="56" eb="57">
      <t>ハコ</t>
    </rPh>
    <phoneticPr fontId="15"/>
  </si>
  <si>
    <r>
      <t>〇総計2,682㎏　58㎥</t>
    </r>
    <r>
      <rPr>
        <sz val="11"/>
        <color theme="1"/>
        <rFont val="ＭＳ Ｐゴシック"/>
        <family val="3"/>
        <charset val="128"/>
        <scheme val="minor"/>
      </rPr>
      <t>　・資料青〇計2,122㎏　52㎥　・書庫の後ろスチールラック6台分＠90㎏＝540㎏５㎥・その横棚1台20㎏1㎥</t>
    </r>
    <rPh sb="1" eb="3">
      <t>ソウケイ</t>
    </rPh>
    <rPh sb="15" eb="17">
      <t>シリョウ</t>
    </rPh>
    <rPh sb="17" eb="18">
      <t>アオ</t>
    </rPh>
    <rPh sb="19" eb="20">
      <t>ケイ</t>
    </rPh>
    <rPh sb="32" eb="34">
      <t>ショコ</t>
    </rPh>
    <rPh sb="35" eb="36">
      <t>ウシ</t>
    </rPh>
    <rPh sb="45" eb="46">
      <t>ダイ</t>
    </rPh>
    <rPh sb="46" eb="47">
      <t>ブン</t>
    </rPh>
    <rPh sb="61" eb="62">
      <t>ヨコ</t>
    </rPh>
    <rPh sb="62" eb="63">
      <t>タナ</t>
    </rPh>
    <rPh sb="64" eb="65">
      <t>ダイ</t>
    </rPh>
    <phoneticPr fontId="15"/>
  </si>
  <si>
    <r>
      <rPr>
        <sz val="12"/>
        <color theme="1"/>
        <rFont val="ＭＳ Ｐゴシック"/>
        <family val="3"/>
        <charset val="128"/>
        <scheme val="minor"/>
      </rPr>
      <t>重量86㎏1.5㎥</t>
    </r>
    <r>
      <rPr>
        <sz val="11"/>
        <color theme="1"/>
        <rFont val="ＭＳ Ｐゴシック"/>
        <family val="3"/>
        <charset val="128"/>
        <scheme val="minor"/>
      </rPr>
      <t>　富士通ゼネラル/350/大32/（4,730円）3400円＋313＋500＝4,213円</t>
    </r>
    <rPh sb="0" eb="2">
      <t>ジュウリョウ</t>
    </rPh>
    <rPh sb="10" eb="13">
      <t>フジツウ</t>
    </rPh>
    <rPh sb="22" eb="23">
      <t>ダイ</t>
    </rPh>
    <rPh sb="32" eb="33">
      <t>エン</t>
    </rPh>
    <rPh sb="38" eb="39">
      <t>エン</t>
    </rPh>
    <rPh sb="53" eb="54">
      <t>エン</t>
    </rPh>
    <phoneticPr fontId="15"/>
  </si>
  <si>
    <t>総計15,987㎏　292.9㎥</t>
    <rPh sb="0" eb="2">
      <t>ソウケイ</t>
    </rPh>
    <phoneticPr fontId="15"/>
  </si>
  <si>
    <t>2400㎏で割ると6.5車　25㎥で割ると12車</t>
    <rPh sb="6" eb="7">
      <t>ワ</t>
    </rPh>
    <rPh sb="12" eb="13">
      <t>シャ</t>
    </rPh>
    <rPh sb="18" eb="19">
      <t>ワ</t>
    </rPh>
    <rPh sb="23" eb="24">
      <t>シャ</t>
    </rPh>
    <phoneticPr fontId="15"/>
  </si>
  <si>
    <t>夜間ビル管理費</t>
    <rPh sb="0" eb="2">
      <t>ヤカン</t>
    </rPh>
    <rPh sb="4" eb="6">
      <t>カンリ</t>
    </rPh>
    <rPh sb="6" eb="7">
      <t>ヒ</t>
    </rPh>
    <phoneticPr fontId="3"/>
  </si>
  <si>
    <t>日</t>
    <rPh sb="0" eb="1">
      <t>ヒ</t>
    </rPh>
    <phoneticPr fontId="3"/>
  </si>
  <si>
    <r>
      <t>産業廃棄物回収の件</t>
    </r>
    <r>
      <rPr>
        <sz val="12"/>
        <rFont val="ＭＳ Ｐゴシック"/>
        <family val="3"/>
        <charset val="128"/>
      </rPr>
      <t>※夜間3日間</t>
    </r>
    <rPh sb="0" eb="2">
      <t>サンギョウ</t>
    </rPh>
    <rPh sb="2" eb="5">
      <t>ハイキブツ</t>
    </rPh>
    <rPh sb="5" eb="7">
      <t>カイシュウ</t>
    </rPh>
    <rPh sb="8" eb="9">
      <t>ケン</t>
    </rPh>
    <rPh sb="10" eb="12">
      <t>ヤカン</t>
    </rPh>
    <rPh sb="13" eb="15">
      <t>ヒカン</t>
    </rPh>
    <phoneticPr fontId="4"/>
  </si>
  <si>
    <t>1割　歩道1名＋車両前後各1名、車道用警備員B\27,000/日（資格なしでＯＫ）</t>
    <rPh sb="1" eb="2">
      <t>ワリ</t>
    </rPh>
    <rPh sb="3" eb="5">
      <t>ホドウ</t>
    </rPh>
    <rPh sb="6" eb="7">
      <t>メイ</t>
    </rPh>
    <rPh sb="8" eb="10">
      <t>シャリョウ</t>
    </rPh>
    <rPh sb="10" eb="12">
      <t>ゼンゴ</t>
    </rPh>
    <rPh sb="12" eb="13">
      <t>カク</t>
    </rPh>
    <rPh sb="14" eb="15">
      <t>メイ</t>
    </rPh>
    <rPh sb="16" eb="18">
      <t>シャドウ</t>
    </rPh>
    <rPh sb="18" eb="19">
      <t>ヨウ</t>
    </rPh>
    <rPh sb="19" eb="22">
      <t>ケイビイン</t>
    </rPh>
    <rPh sb="31" eb="32">
      <t>ヒ</t>
    </rPh>
    <rPh sb="33" eb="35">
      <t>シカク</t>
    </rPh>
    <phoneticPr fontId="15"/>
  </si>
  <si>
    <t>許可費¥2,300/日　私用可能時間9～17時（8時間）　最短提出から4日目に受け取り</t>
    <rPh sb="0" eb="2">
      <t>キョカ</t>
    </rPh>
    <rPh sb="2" eb="3">
      <t>ヒ</t>
    </rPh>
    <rPh sb="10" eb="11">
      <t>ヒ</t>
    </rPh>
    <rPh sb="12" eb="14">
      <t>シヨウ</t>
    </rPh>
    <rPh sb="14" eb="18">
      <t>カノウジカン</t>
    </rPh>
    <rPh sb="22" eb="23">
      <t>ジ</t>
    </rPh>
    <rPh sb="25" eb="27">
      <t>ジカン</t>
    </rPh>
    <rPh sb="29" eb="31">
      <t>サイタン</t>
    </rPh>
    <rPh sb="31" eb="33">
      <t>テイシュツ</t>
    </rPh>
    <rPh sb="36" eb="37">
      <t>ヒ</t>
    </rPh>
    <rPh sb="37" eb="38">
      <t>メ</t>
    </rPh>
    <rPh sb="39" eb="40">
      <t>ウ</t>
    </rPh>
    <rPh sb="41" eb="42">
      <t>ト</t>
    </rPh>
    <phoneticPr fontId="15"/>
  </si>
  <si>
    <t>機密書類仕分け作業　※日中作業</t>
    <rPh sb="0" eb="2">
      <t>キミツ</t>
    </rPh>
    <rPh sb="2" eb="4">
      <t>ショルイ</t>
    </rPh>
    <rPh sb="4" eb="6">
      <t>シワ</t>
    </rPh>
    <rPh sb="7" eb="9">
      <t>サギョウ</t>
    </rPh>
    <rPh sb="11" eb="13">
      <t>ニッチュウ</t>
    </rPh>
    <rPh sb="13" eb="15">
      <t>サギョウ</t>
    </rPh>
    <phoneticPr fontId="4"/>
  </si>
  <si>
    <t>22,500円</t>
    <rPh sb="6" eb="7">
      <t>エン</t>
    </rPh>
    <phoneticPr fontId="15"/>
  </si>
  <si>
    <t>　・特殊作業諸経費</t>
    <rPh sb="2" eb="4">
      <t>トクシュ</t>
    </rPh>
    <rPh sb="4" eb="6">
      <t>サギョウ</t>
    </rPh>
    <rPh sb="6" eb="9">
      <t>ショケイヒ</t>
    </rPh>
    <phoneticPr fontId="3"/>
  </si>
  <si>
    <t>150300円2割</t>
    <rPh sb="6" eb="7">
      <t>エン</t>
    </rPh>
    <rPh sb="8" eb="9">
      <t>ワリ</t>
    </rPh>
    <phoneticPr fontId="15"/>
  </si>
  <si>
    <t>　・資材費</t>
    <rPh sb="2" eb="4">
      <t>シザイ</t>
    </rPh>
    <rPh sb="4" eb="5">
      <t>ヒ</t>
    </rPh>
    <phoneticPr fontId="3"/>
  </si>
  <si>
    <t>22,500円2割</t>
    <rPh sb="6" eb="7">
      <t>エン</t>
    </rPh>
    <rPh sb="8" eb="9">
      <t>ワリ</t>
    </rPh>
    <phoneticPr fontId="15"/>
  </si>
  <si>
    <t>75,000円2割</t>
    <rPh sb="6" eb="7">
      <t>エン</t>
    </rPh>
    <rPh sb="8" eb="9">
      <t>ワリ</t>
    </rPh>
    <phoneticPr fontId="15"/>
  </si>
  <si>
    <t>路上駐車警備員　※1</t>
    <rPh sb="0" eb="4">
      <t>ロジョウチュウシャ</t>
    </rPh>
    <rPh sb="4" eb="7">
      <t>ケイビイン</t>
    </rPh>
    <phoneticPr fontId="3"/>
  </si>
  <si>
    <t>※3　歩道誘導1名、車道誘導2名を想定しております。</t>
    <phoneticPr fontId="15"/>
  </si>
  <si>
    <t>375,000円2割</t>
    <rPh sb="7" eb="8">
      <t>エン</t>
    </rPh>
    <rPh sb="9" eb="10">
      <t>ワリ</t>
    </rPh>
    <phoneticPr fontId="15"/>
  </si>
  <si>
    <t>225,000円2割</t>
    <phoneticPr fontId="15"/>
  </si>
  <si>
    <r>
      <rPr>
        <b/>
        <sz val="11"/>
        <color theme="1"/>
        <rFont val="ＭＳ Ｐゴシック"/>
        <family val="3"/>
        <charset val="128"/>
        <scheme val="minor"/>
      </rPr>
      <t>・丸中倉庫</t>
    </r>
    <r>
      <rPr>
        <sz val="11"/>
        <color theme="1"/>
        <rFont val="ＭＳ Ｐゴシック"/>
        <family val="3"/>
        <charset val="128"/>
        <scheme val="minor"/>
      </rPr>
      <t xml:space="preserve">作業夜間作業は通常の1.5倍分にて見積受　1,660,800円△106,000＝1,554,800 </t>
    </r>
    <rPh sb="1" eb="3">
      <t>マルナカ</t>
    </rPh>
    <rPh sb="3" eb="5">
      <t>ソウコ</t>
    </rPh>
    <rPh sb="5" eb="7">
      <t>サギョウ</t>
    </rPh>
    <rPh sb="7" eb="9">
      <t>ヤカン</t>
    </rPh>
    <rPh sb="9" eb="11">
      <t>サギョウ</t>
    </rPh>
    <rPh sb="12" eb="14">
      <t>ツウジョウ</t>
    </rPh>
    <rPh sb="18" eb="19">
      <t>バイ</t>
    </rPh>
    <rPh sb="19" eb="20">
      <t>ブン</t>
    </rPh>
    <rPh sb="22" eb="24">
      <t>ミツモリ</t>
    </rPh>
    <rPh sb="24" eb="25">
      <t>ジュ</t>
    </rPh>
    <rPh sb="35" eb="36">
      <t>エン</t>
    </rPh>
    <phoneticPr fontId="15"/>
  </si>
  <si>
    <t>丸中計1,554,800ー1,992,000＝437,200円利益</t>
    <rPh sb="0" eb="2">
      <t>マルナカ</t>
    </rPh>
    <rPh sb="2" eb="3">
      <t>ケイ</t>
    </rPh>
    <rPh sb="30" eb="31">
      <t>エン</t>
    </rPh>
    <rPh sb="31" eb="33">
      <t>リエキ</t>
    </rPh>
    <phoneticPr fontId="15"/>
  </si>
  <si>
    <t>ユニティ８H　17,000円</t>
    <rPh sb="13" eb="14">
      <t>エン</t>
    </rPh>
    <phoneticPr fontId="15"/>
  </si>
  <si>
    <t>段ボール　240枚19,176円＋テープ代</t>
    <rPh sb="0" eb="1">
      <t>ダン</t>
    </rPh>
    <rPh sb="8" eb="9">
      <t>マイ</t>
    </rPh>
    <rPh sb="15" eb="16">
      <t>エン</t>
    </rPh>
    <rPh sb="20" eb="21">
      <t>ダイ</t>
    </rPh>
    <phoneticPr fontId="15"/>
  </si>
  <si>
    <t>業務部又は髙田</t>
    <rPh sb="0" eb="3">
      <t>ギョウムブ</t>
    </rPh>
    <rPh sb="3" eb="4">
      <t>マタ</t>
    </rPh>
    <rPh sb="5" eb="7">
      <t>タカダ</t>
    </rPh>
    <phoneticPr fontId="15"/>
  </si>
  <si>
    <t>・機密仕分け作業は日中実働８Hを想定しております。他解体・搬出につきましては夜間作業全3日間を</t>
    <rPh sb="1" eb="3">
      <t>キミツ</t>
    </rPh>
    <rPh sb="3" eb="5">
      <t>シワ</t>
    </rPh>
    <rPh sb="6" eb="8">
      <t>サギョウ</t>
    </rPh>
    <rPh sb="9" eb="11">
      <t>ニッチュウ</t>
    </rPh>
    <rPh sb="11" eb="13">
      <t>ジツドウ</t>
    </rPh>
    <rPh sb="16" eb="18">
      <t>ソウテイ</t>
    </rPh>
    <rPh sb="25" eb="26">
      <t>ホカ</t>
    </rPh>
    <rPh sb="26" eb="28">
      <t>カイタイ</t>
    </rPh>
    <rPh sb="29" eb="31">
      <t>ハンシュツ</t>
    </rPh>
    <rPh sb="38" eb="40">
      <t>ヤカン</t>
    </rPh>
    <rPh sb="40" eb="42">
      <t>サギョウ</t>
    </rPh>
    <rPh sb="42" eb="43">
      <t>ゼン</t>
    </rPh>
    <rPh sb="44" eb="46">
      <t>ヒカン</t>
    </rPh>
    <phoneticPr fontId="15"/>
  </si>
  <si>
    <t>想定しております。夜間作業時間は20：00～5：00の実働8Hとなります。</t>
    <rPh sb="0" eb="2">
      <t>ソウテイ</t>
    </rPh>
    <rPh sb="9" eb="11">
      <t>ヤカン</t>
    </rPh>
    <rPh sb="11" eb="15">
      <t>サギョウジカン</t>
    </rPh>
    <rPh sb="27" eb="29">
      <t>ジツドウ</t>
    </rPh>
    <phoneticPr fontId="15"/>
  </si>
  <si>
    <t>・駐車はバス停前を想定しております。場所が変更になる場合は料金が異なる場合がございます。</t>
    <rPh sb="1" eb="3">
      <t>チュウシャ</t>
    </rPh>
    <rPh sb="6" eb="7">
      <t>テイ</t>
    </rPh>
    <rPh sb="7" eb="8">
      <t>マエ</t>
    </rPh>
    <rPh sb="9" eb="11">
      <t>ソウテイ</t>
    </rPh>
    <rPh sb="18" eb="20">
      <t>バショ</t>
    </rPh>
    <rPh sb="21" eb="23">
      <t>ヘンコウ</t>
    </rPh>
    <rPh sb="26" eb="28">
      <t>バアイ</t>
    </rPh>
    <rPh sb="29" eb="31">
      <t>リョウキン</t>
    </rPh>
    <rPh sb="32" eb="33">
      <t>コト</t>
    </rPh>
    <rPh sb="35" eb="37">
      <t>バアイ</t>
    </rPh>
    <phoneticPr fontId="15"/>
  </si>
  <si>
    <t>歩道2名　車道1名　交番相談して人員決定する</t>
    <rPh sb="0" eb="2">
      <t>ホドウ</t>
    </rPh>
    <rPh sb="3" eb="4">
      <t>メイ</t>
    </rPh>
    <rPh sb="5" eb="7">
      <t>シャドウ</t>
    </rPh>
    <rPh sb="8" eb="9">
      <t>メイ</t>
    </rPh>
    <rPh sb="10" eb="12">
      <t>コウバン</t>
    </rPh>
    <rPh sb="12" eb="14">
      <t>ソウダン</t>
    </rPh>
    <rPh sb="16" eb="18">
      <t>ジンイン</t>
    </rPh>
    <rPh sb="18" eb="20">
      <t>ケッテイ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</si>
</sst>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5"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theme="10"/>
      <name val="ＭＳ Ｐゴシック"/>
      <family val="3"/>
      <charset val="128"/>
      <scheme val="minor"/>
    </font>
    <font>
      <b/>
      <u val="double"/>
      <sz val="11"/>
      <color theme="1"/>
      <name val="ＭＳ Ｐゴシック"/>
      <family val="3"/>
      <charset val="128"/>
      <scheme val="minor"/>
    </font>
    <font>
      <b/>
      <sz val="12"/>
      <name val="ＭＳ Ｐゴシック"/>
      <family val="3"/>
      <charset val="128"/>
    </font>
    <font>
      <sz val="8"/>
      <color rgb="FF000000"/>
      <name val="メイリオ"/>
      <family val="3"/>
      <charset val="128"/>
    </font>
    <font>
      <sz val="12"/>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theme="1"/>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0" fontId="19" fillId="0" borderId="0" applyNumberFormat="0" applyFill="0" applyBorder="0" applyAlignment="0" applyProtection="0">
      <alignment vertical="center"/>
    </xf>
  </cellStyleXfs>
  <cellXfs count="118">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20" fontId="0" fillId="0" borderId="0" xfId="0" applyNumberFormat="1">
      <alignment vertical="center"/>
    </xf>
    <xf numFmtId="0" fontId="19" fillId="0" borderId="0" xfId="4">
      <alignment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0" fillId="0" borderId="0" xfId="0" applyAlignment="1">
      <alignment horizontal="left" vertical="center"/>
    </xf>
    <xf numFmtId="3" fontId="0" fillId="0" borderId="0" xfId="0" applyNumberFormat="1">
      <alignment vertical="center"/>
    </xf>
    <xf numFmtId="0" fontId="23" fillId="0" borderId="0" xfId="0" applyFont="1">
      <alignment vertical="center"/>
    </xf>
    <xf numFmtId="0" fontId="24" fillId="0" borderId="0" xfId="0" applyFont="1">
      <alignment vertical="center"/>
    </xf>
    <xf numFmtId="0" fontId="14" fillId="0" borderId="9" xfId="0" applyFont="1" applyBorder="1" applyAlignment="1">
      <alignment horizontal="left" vertical="top" shrinkToFit="1"/>
    </xf>
    <xf numFmtId="0" fontId="14" fillId="0" borderId="1" xfId="0" applyFont="1" applyBorder="1" applyAlignment="1">
      <alignment horizontal="left" vertical="top" shrinkToFit="1"/>
    </xf>
    <xf numFmtId="0" fontId="14" fillId="0" borderId="10" xfId="0" applyFont="1" applyBorder="1" applyAlignment="1">
      <alignment horizontal="left" vertical="top" shrinkToFit="1"/>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4" fillId="0" borderId="7"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8" xfId="0" applyFont="1" applyBorder="1" applyAlignment="1">
      <alignment horizontal="left" vertical="top" wrapText="1" shrinkToFit="1"/>
    </xf>
    <xf numFmtId="0" fontId="14" fillId="0" borderId="7" xfId="0" applyFont="1" applyBorder="1" applyAlignment="1">
      <alignment horizontal="left" vertical="top" shrinkToFit="1"/>
    </xf>
    <xf numFmtId="0" fontId="14" fillId="0" borderId="0" xfId="0" applyFont="1" applyAlignment="1">
      <alignment horizontal="left" vertical="top" shrinkToFit="1"/>
    </xf>
    <xf numFmtId="0" fontId="14" fillId="0" borderId="8" xfId="0" applyFont="1" applyBorder="1" applyAlignment="1">
      <alignment horizontal="left" vertical="top" shrinkToFit="1"/>
    </xf>
    <xf numFmtId="0" fontId="17" fillId="2" borderId="17" xfId="0" applyFont="1" applyFill="1" applyBorder="1" applyAlignment="1">
      <alignment horizontal="center" vertical="center"/>
    </xf>
    <xf numFmtId="5" fontId="0" fillId="0" borderId="0" xfId="0" applyNumberFormat="1" applyAlignment="1">
      <alignment horizontal="right" vertical="center"/>
    </xf>
    <xf numFmtId="5" fontId="0" fillId="0" borderId="8" xfId="0" applyNumberFormat="1" applyBorder="1" applyAlignment="1">
      <alignment horizontal="right"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5" fontId="0" fillId="0" borderId="15" xfId="0" applyNumberFormat="1" applyBorder="1" applyAlignment="1">
      <alignment horizontal="right" vertical="center"/>
    </xf>
    <xf numFmtId="5" fontId="0" fillId="0" borderId="16" xfId="0" applyNumberFormat="1" applyBorder="1" applyAlignment="1">
      <alignment horizontal="right" vertical="center"/>
    </xf>
    <xf numFmtId="0" fontId="0" fillId="0" borderId="18" xfId="0" applyBorder="1" applyAlignment="1">
      <alignment horizontal="left" vertical="center" shrinkToFit="1"/>
    </xf>
    <xf numFmtId="0" fontId="0" fillId="0" borderId="5" xfId="0" applyBorder="1" applyAlignment="1">
      <alignment horizontal="left" vertical="center" shrinkToFit="1"/>
    </xf>
    <xf numFmtId="0" fontId="0" fillId="0" borderId="19" xfId="0" applyBorder="1" applyAlignment="1">
      <alignment horizontal="left" vertical="center" shrinkToFit="1"/>
    </xf>
    <xf numFmtId="38" fontId="5" fillId="0" borderId="21"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9" xfId="1" applyFont="1"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5" fontId="0" fillId="0" borderId="21" xfId="0" applyNumberFormat="1" applyBorder="1" applyAlignment="1">
      <alignment horizontal="right" vertical="center"/>
    </xf>
    <xf numFmtId="0" fontId="0" fillId="0" borderId="28" xfId="0" applyBorder="1" applyAlignment="1">
      <alignment horizontal="center" vertical="center" shrinkToFit="1"/>
    </xf>
    <xf numFmtId="0" fontId="0" fillId="0" borderId="15" xfId="0" applyBorder="1" applyAlignment="1">
      <alignment horizontal="center" vertical="center" shrinkToFit="1"/>
    </xf>
    <xf numFmtId="0" fontId="0" fillId="0" borderId="29" xfId="0" applyBorder="1" applyAlignment="1">
      <alignment horizontal="center" vertical="center" shrinkToFit="1"/>
    </xf>
    <xf numFmtId="38" fontId="5" fillId="0" borderId="3" xfId="1" applyFont="1" applyFill="1" applyBorder="1" applyAlignment="1">
      <alignment horizontal="center" vertical="center"/>
    </xf>
    <xf numFmtId="0" fontId="0" fillId="0" borderId="3" xfId="0" applyBorder="1" applyAlignment="1">
      <alignment horizontal="center" vertical="center"/>
    </xf>
    <xf numFmtId="5" fontId="0" fillId="0" borderId="31" xfId="0" applyNumberFormat="1" applyBorder="1" applyAlignment="1">
      <alignment horizontal="right" vertical="center"/>
    </xf>
    <xf numFmtId="5" fontId="0" fillId="0" borderId="30" xfId="0" applyNumberFormat="1" applyBorder="1" applyAlignment="1">
      <alignment horizontal="right" vertical="center"/>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38" fontId="5" fillId="3"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2" xfId="0" applyBorder="1" applyAlignment="1">
      <alignment horizontal="left" vertical="center"/>
    </xf>
    <xf numFmtId="0" fontId="0" fillId="0" borderId="19" xfId="0" applyBorder="1" applyAlignment="1">
      <alignment horizontal="left" vertical="center"/>
    </xf>
    <xf numFmtId="0" fontId="0" fillId="0" borderId="3" xfId="0" applyBorder="1" applyAlignment="1">
      <alignment horizontal="left"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4"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 fillId="0" borderId="0" xfId="2" applyAlignment="1">
      <alignment horizontal="distributed"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wrapText="1" shrinkToFit="1"/>
    </xf>
    <xf numFmtId="0" fontId="6" fillId="0" borderId="20" xfId="2" applyFont="1" applyBorder="1" applyAlignment="1">
      <alignment horizontal="center" vertical="center" wrapText="1" shrinkToFit="1"/>
    </xf>
    <xf numFmtId="0" fontId="7" fillId="0" borderId="0" xfId="2" applyFont="1" applyAlignment="1">
      <alignment horizontal="center" vertical="center"/>
    </xf>
    <xf numFmtId="0" fontId="7" fillId="0" borderId="11"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1"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1" xfId="2" applyNumberFormat="1" applyFont="1" applyBorder="1" applyAlignment="1">
      <alignment horizontal="right" vertical="center"/>
    </xf>
    <xf numFmtId="0" fontId="1" fillId="0" borderId="0" xfId="2" applyAlignment="1">
      <alignment horizontal="center" vertical="center"/>
    </xf>
    <xf numFmtId="0" fontId="1" fillId="0" borderId="1" xfId="2" applyBorder="1" applyAlignment="1">
      <alignment horizontal="center" vertical="center"/>
    </xf>
    <xf numFmtId="5" fontId="0" fillId="0" borderId="0" xfId="0" applyNumberFormat="1" applyAlignment="1">
      <alignment horizontal="center" vertical="center"/>
    </xf>
    <xf numFmtId="0" fontId="0" fillId="4" borderId="2" xfId="0" applyFill="1" applyBorder="1" applyAlignment="1">
      <alignment horizontal="left" vertical="center" shrinkToFit="1"/>
    </xf>
    <xf numFmtId="0" fontId="0" fillId="4" borderId="19" xfId="0" applyFill="1" applyBorder="1" applyAlignment="1">
      <alignment horizontal="left" vertical="center" shrinkToFit="1"/>
    </xf>
    <xf numFmtId="0" fontId="0" fillId="4" borderId="3" xfId="0" applyFill="1" applyBorder="1" applyAlignment="1">
      <alignment horizontal="left" vertical="center" shrinkToFit="1"/>
    </xf>
    <xf numFmtId="38" fontId="5" fillId="4" borderId="3" xfId="1" applyFont="1" applyFill="1" applyBorder="1" applyAlignment="1">
      <alignment horizontal="center" vertical="center"/>
    </xf>
    <xf numFmtId="5" fontId="0" fillId="4" borderId="3" xfId="0" applyNumberFormat="1" applyFill="1" applyBorder="1" applyAlignment="1">
      <alignment horizontal="right" vertical="center"/>
    </xf>
    <xf numFmtId="5" fontId="0" fillId="4" borderId="4" xfId="0" applyNumberFormat="1" applyFill="1" applyBorder="1" applyAlignment="1">
      <alignment horizontal="right" vertical="center"/>
    </xf>
    <xf numFmtId="0" fontId="0" fillId="4" borderId="18" xfId="0" applyFill="1" applyBorder="1" applyAlignment="1">
      <alignment horizontal="left" vertical="center" shrinkToFit="1"/>
    </xf>
    <xf numFmtId="0" fontId="0" fillId="4" borderId="5" xfId="0" applyFill="1" applyBorder="1" applyAlignment="1">
      <alignment horizontal="left" vertical="center" shrinkToFit="1"/>
    </xf>
    <xf numFmtId="38" fontId="5" fillId="4" borderId="21" xfId="1" applyFont="1" applyFill="1" applyBorder="1" applyAlignment="1">
      <alignment horizontal="center" vertical="center"/>
    </xf>
    <xf numFmtId="38" fontId="5" fillId="4" borderId="5" xfId="1" applyFont="1" applyFill="1" applyBorder="1" applyAlignment="1">
      <alignment horizontal="center" vertical="center"/>
    </xf>
    <xf numFmtId="38" fontId="5" fillId="4" borderId="19" xfId="1" applyFont="1" applyFill="1" applyBorder="1" applyAlignment="1">
      <alignment horizontal="center" vertical="center"/>
    </xf>
    <xf numFmtId="0" fontId="0" fillId="4" borderId="21" xfId="0" applyFill="1" applyBorder="1" applyAlignment="1">
      <alignment horizontal="center" vertical="center"/>
    </xf>
    <xf numFmtId="0" fontId="0" fillId="4" borderId="5" xfId="0" applyFill="1" applyBorder="1" applyAlignment="1">
      <alignment horizontal="center" vertical="center"/>
    </xf>
    <xf numFmtId="0" fontId="0" fillId="4" borderId="19" xfId="0" applyFill="1" applyBorder="1" applyAlignment="1">
      <alignment horizontal="center" vertical="center"/>
    </xf>
    <xf numFmtId="5" fontId="0" fillId="4" borderId="21" xfId="0" applyNumberFormat="1" applyFill="1" applyBorder="1" applyAlignment="1">
      <alignment horizontal="right" vertical="center"/>
    </xf>
    <xf numFmtId="5" fontId="0" fillId="4" borderId="5" xfId="0" applyNumberFormat="1" applyFill="1" applyBorder="1" applyAlignment="1">
      <alignment horizontal="right" vertical="center"/>
    </xf>
    <xf numFmtId="5" fontId="0" fillId="4" borderId="6" xfId="0" applyNumberFormat="1" applyFill="1" applyBorder="1" applyAlignment="1">
      <alignment horizontal="right" vertical="center"/>
    </xf>
    <xf numFmtId="0" fontId="0" fillId="4" borderId="2" xfId="0" applyFill="1" applyBorder="1" applyAlignment="1">
      <alignment horizontal="left" vertical="center"/>
    </xf>
    <xf numFmtId="0" fontId="0" fillId="4" borderId="19" xfId="0" applyFill="1" applyBorder="1" applyAlignment="1">
      <alignment horizontal="left" vertical="center"/>
    </xf>
    <xf numFmtId="0" fontId="0" fillId="4" borderId="3" xfId="0" applyFill="1" applyBorder="1" applyAlignment="1">
      <alignment horizontal="left" vertical="center"/>
    </xf>
  </cellXfs>
  <cellStyles count="5">
    <cellStyle name="ハイパーリンク" xfId="4" builtinId="8"/>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4D848F8E-0E63-4BD3-B31F-C2E7F83D6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20F97E8-F84D-4827-867F-24BB8E55810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06171F3-3935-4236-B9D5-AB2B61F73135}"/>
            </a:ext>
          </a:extLst>
        </xdr:cNvPr>
        <xdr:cNvGrpSpPr>
          <a:grpSpLocks/>
        </xdr:cNvGrpSpPr>
      </xdr:nvGrpSpPr>
      <xdr:grpSpPr bwMode="auto">
        <a:xfrm>
          <a:off x="3886200" y="920750"/>
          <a:ext cx="2009775" cy="254000"/>
          <a:chOff x="5873158" y="1196752"/>
          <a:chExt cx="2242613" cy="266700"/>
        </a:xfrm>
      </xdr:grpSpPr>
      <xdr:sp macro="" textlink="">
        <xdr:nvSpPr>
          <xdr:cNvPr id="5" name="Freeform 13">
            <a:extLst>
              <a:ext uri="{FF2B5EF4-FFF2-40B4-BE49-F238E27FC236}">
                <a16:creationId xmlns:a16="http://schemas.microsoft.com/office/drawing/2014/main" id="{7604F589-AD90-D9EB-BC42-99432DB7F5C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9640685-BC00-8483-D1AD-0A2F6250561C}"/>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8B36EAB5-BF2D-DAE1-2461-68B31733680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32AAB280-8300-BA8D-B08A-831CAF6D84E8}"/>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38653CD-29E4-5DEF-2DE1-17CE0512047B}"/>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DE7AA0E-DB52-FD90-7300-41FE90BE4A0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053C2DBA-8006-5E49-DAC3-C540B33C9F7B}"/>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1713F442-2F32-3A9C-494F-5A36DD99FF6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60187</xdr:colOff>
      <xdr:row>6</xdr:row>
      <xdr:rowOff>82825</xdr:rowOff>
    </xdr:from>
    <xdr:to>
      <xdr:col>33</xdr:col>
      <xdr:colOff>150150</xdr:colOff>
      <xdr:row>8</xdr:row>
      <xdr:rowOff>48595</xdr:rowOff>
    </xdr:to>
    <xdr:sp macro="" textlink="">
      <xdr:nvSpPr>
        <xdr:cNvPr id="13" name="Text Box 6">
          <a:extLst>
            <a:ext uri="{FF2B5EF4-FFF2-40B4-BE49-F238E27FC236}">
              <a16:creationId xmlns:a16="http://schemas.microsoft.com/office/drawing/2014/main" id="{62F343E8-CB05-464D-83BC-EF2A453BCB27}"/>
            </a:ext>
          </a:extLst>
        </xdr:cNvPr>
        <xdr:cNvSpPr txBox="1">
          <a:spLocks noChangeAspect="1" noChangeArrowheads="1"/>
        </xdr:cNvSpPr>
      </xdr:nvSpPr>
      <xdr:spPr bwMode="auto">
        <a:xfrm>
          <a:off x="45178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FFDD78B1-AFDA-40EA-8990-171D06CEC2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9452CD2A-FB1D-4A4C-AABC-1B5903700B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BB49-9FD1-480E-B79C-C44DA7C3103D}">
  <sheetPr>
    <pageSetUpPr fitToPage="1"/>
  </sheetPr>
  <dimension ref="A1:AR59"/>
  <sheetViews>
    <sheetView tabSelected="1" zoomScaleNormal="100" workbookViewId="0">
      <selection activeCell="P47" sqref="P47:S47"/>
    </sheetView>
  </sheetViews>
  <sheetFormatPr defaultRowHeight="13" x14ac:dyDescent="0.2"/>
  <cols>
    <col min="1" max="36" width="2.453125" customWidth="1"/>
    <col min="37" max="37" width="25.26953125" bestFit="1" customWidth="1"/>
    <col min="38" max="38" width="2.453125" customWidth="1"/>
    <col min="39" max="39" width="10.1796875" bestFit="1" customWidth="1"/>
  </cols>
  <sheetData>
    <row r="1" spans="1:37" ht="20.25" customHeight="1" x14ac:dyDescent="0.2">
      <c r="A1" s="83"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row>
    <row r="2" spans="1:37" ht="20.25" customHeight="1" x14ac:dyDescent="0.2">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K2" t="s">
        <v>35</v>
      </c>
    </row>
    <row r="3" spans="1:37" ht="3.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39</v>
      </c>
    </row>
    <row r="4" spans="1:37" ht="17.25" customHeight="1" x14ac:dyDescent="0.2">
      <c r="A4" s="85" t="s">
        <v>34</v>
      </c>
      <c r="B4" s="85"/>
      <c r="C4" s="85"/>
      <c r="D4" s="85"/>
      <c r="E4" s="85"/>
      <c r="F4" s="85"/>
      <c r="G4" s="85"/>
      <c r="H4" s="85"/>
      <c r="I4" s="85"/>
      <c r="J4" s="85"/>
      <c r="K4" s="85"/>
      <c r="L4" s="85"/>
      <c r="M4" s="85"/>
      <c r="N4" s="85"/>
      <c r="O4" s="87" t="s">
        <v>1</v>
      </c>
      <c r="P4" s="87"/>
      <c r="Q4" s="87"/>
      <c r="R4" s="1"/>
      <c r="S4" s="1"/>
      <c r="T4" s="1"/>
      <c r="U4" s="1"/>
      <c r="V4" s="1"/>
      <c r="W4" s="1"/>
      <c r="X4" s="1"/>
      <c r="Y4" s="1"/>
      <c r="Z4" s="89">
        <f ca="1">TODAY()</f>
        <v>45443</v>
      </c>
      <c r="AA4" s="89"/>
      <c r="AB4" s="89"/>
      <c r="AC4" s="89"/>
      <c r="AD4" s="89"/>
      <c r="AE4" s="89"/>
      <c r="AF4" s="89"/>
      <c r="AG4" s="89"/>
      <c r="AH4" s="89"/>
      <c r="AI4" s="89"/>
      <c r="AK4" t="s">
        <v>40</v>
      </c>
    </row>
    <row r="5" spans="1:37" ht="14.25" customHeight="1" thickBot="1" x14ac:dyDescent="0.25">
      <c r="A5" s="86"/>
      <c r="B5" s="86"/>
      <c r="C5" s="86"/>
      <c r="D5" s="86"/>
      <c r="E5" s="86"/>
      <c r="F5" s="86"/>
      <c r="G5" s="86"/>
      <c r="H5" s="86"/>
      <c r="I5" s="86"/>
      <c r="J5" s="86"/>
      <c r="K5" s="86"/>
      <c r="L5" s="86"/>
      <c r="M5" s="86"/>
      <c r="N5" s="86"/>
      <c r="O5" s="88"/>
      <c r="P5" s="88"/>
      <c r="Q5" s="88"/>
      <c r="R5" s="1"/>
      <c r="S5" s="1"/>
      <c r="T5" s="1"/>
      <c r="U5" s="1"/>
      <c r="V5" s="1"/>
      <c r="W5" s="1"/>
      <c r="X5" s="1"/>
      <c r="Y5" s="1"/>
      <c r="AK5" t="s">
        <v>41</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42</v>
      </c>
    </row>
    <row r="7" spans="1:37" ht="12.75" customHeight="1" x14ac:dyDescent="0.2">
      <c r="A7" s="90" t="s">
        <v>21</v>
      </c>
      <c r="B7" s="90"/>
      <c r="C7" s="90"/>
      <c r="D7" s="90"/>
      <c r="E7" s="90"/>
      <c r="F7" s="90"/>
      <c r="G7" s="90"/>
      <c r="H7" s="92">
        <f>AB51</f>
        <v>5658950</v>
      </c>
      <c r="I7" s="93"/>
      <c r="J7" s="93"/>
      <c r="K7" s="93"/>
      <c r="L7" s="93"/>
      <c r="M7" s="93"/>
      <c r="N7" s="93"/>
      <c r="O7" s="93"/>
      <c r="P7" s="93"/>
      <c r="Q7" s="93"/>
      <c r="R7" s="1"/>
      <c r="S7" s="1"/>
      <c r="T7" s="1"/>
      <c r="U7" s="1"/>
      <c r="V7" s="1"/>
      <c r="W7" s="1"/>
      <c r="X7" s="1"/>
      <c r="Y7" s="1"/>
      <c r="Z7" s="1"/>
      <c r="AA7" s="1"/>
      <c r="AB7" s="1"/>
      <c r="AC7" s="1"/>
      <c r="AD7" s="1"/>
      <c r="AE7" s="1"/>
      <c r="AF7" s="1"/>
      <c r="AG7" s="1"/>
      <c r="AH7" s="1"/>
      <c r="AI7" s="1"/>
    </row>
    <row r="8" spans="1:37" ht="13.15" customHeight="1" thickBot="1" x14ac:dyDescent="0.25">
      <c r="A8" s="91"/>
      <c r="B8" s="91"/>
      <c r="C8" s="91"/>
      <c r="D8" s="91"/>
      <c r="E8" s="91"/>
      <c r="F8" s="91"/>
      <c r="G8" s="91"/>
      <c r="H8" s="94"/>
      <c r="I8" s="94"/>
      <c r="J8" s="94"/>
      <c r="K8" s="94"/>
      <c r="L8" s="94"/>
      <c r="M8" s="94"/>
      <c r="N8" s="94"/>
      <c r="O8" s="94"/>
      <c r="P8" s="94"/>
      <c r="Q8" s="94"/>
      <c r="R8" s="1" t="s">
        <v>2</v>
      </c>
      <c r="S8" s="1"/>
      <c r="T8" s="1"/>
      <c r="U8" s="1"/>
      <c r="V8" s="1"/>
      <c r="W8" s="1"/>
      <c r="X8" s="1"/>
      <c r="Y8" s="1"/>
      <c r="Z8" s="1"/>
      <c r="AA8" s="1"/>
      <c r="AB8" s="1"/>
      <c r="AC8" s="1"/>
      <c r="AD8" s="1"/>
      <c r="AE8" s="1"/>
      <c r="AF8" s="1"/>
      <c r="AG8" s="1"/>
      <c r="AH8" s="1"/>
      <c r="AI8" s="1"/>
      <c r="AK8" s="11"/>
    </row>
    <row r="9" spans="1:37" ht="12.5" customHeight="1" x14ac:dyDescent="0.2">
      <c r="A9" s="3"/>
      <c r="B9" s="3"/>
      <c r="C9" s="3"/>
      <c r="D9" s="3"/>
      <c r="E9" s="3"/>
      <c r="F9" s="3"/>
      <c r="G9" s="3"/>
      <c r="H9" s="3"/>
      <c r="I9" s="3"/>
      <c r="J9" s="3"/>
      <c r="K9" s="3"/>
      <c r="L9" s="3"/>
      <c r="M9" s="3"/>
      <c r="N9" s="3"/>
      <c r="O9" s="3"/>
      <c r="P9" s="3"/>
      <c r="Q9" s="3"/>
      <c r="R9" s="1"/>
      <c r="S9" s="1"/>
      <c r="T9" s="1"/>
      <c r="U9" s="1"/>
      <c r="V9" s="1"/>
      <c r="W9" s="1"/>
      <c r="X9" s="95"/>
      <c r="Y9" s="95"/>
      <c r="Z9" s="95"/>
      <c r="AA9" s="95"/>
      <c r="AB9" s="95"/>
      <c r="AC9" s="95"/>
      <c r="AD9" s="95"/>
      <c r="AE9" s="95"/>
      <c r="AF9" s="95"/>
      <c r="AG9" s="95"/>
      <c r="AH9" s="95"/>
      <c r="AI9" s="95"/>
    </row>
    <row r="10" spans="1:37" ht="15.75" customHeight="1" x14ac:dyDescent="0.2">
      <c r="A10" s="82" t="s">
        <v>3</v>
      </c>
      <c r="B10" s="82"/>
      <c r="C10" s="82"/>
      <c r="D10" s="82"/>
      <c r="E10" s="96" t="s">
        <v>82</v>
      </c>
      <c r="F10" s="96"/>
      <c r="G10" s="96"/>
      <c r="H10" s="96"/>
      <c r="I10" s="96"/>
      <c r="J10" s="96"/>
      <c r="K10" s="96"/>
      <c r="L10" s="96"/>
      <c r="M10" s="96"/>
      <c r="N10" s="96"/>
      <c r="O10" s="96"/>
      <c r="P10" s="96"/>
      <c r="Q10" s="96"/>
      <c r="R10" s="1"/>
      <c r="S10" s="1"/>
      <c r="T10" s="1"/>
      <c r="U10" s="1"/>
      <c r="V10" s="1"/>
      <c r="W10" s="4"/>
      <c r="X10" s="4"/>
      <c r="Y10" s="4"/>
      <c r="Z10" s="4"/>
      <c r="AA10" s="4"/>
      <c r="AB10" s="4"/>
      <c r="AC10" s="4"/>
      <c r="AD10" s="4"/>
      <c r="AE10" s="4"/>
      <c r="AF10" s="4"/>
      <c r="AG10" s="4"/>
      <c r="AH10" s="4"/>
      <c r="AI10" s="4"/>
    </row>
    <row r="11" spans="1:37" ht="15.75" customHeight="1" x14ac:dyDescent="0.2">
      <c r="A11" s="66" t="s">
        <v>4</v>
      </c>
      <c r="B11" s="66"/>
      <c r="C11" s="66"/>
      <c r="D11" s="66"/>
      <c r="E11" s="67" t="s">
        <v>5</v>
      </c>
      <c r="F11" s="67"/>
      <c r="G11" s="67"/>
      <c r="H11" s="67"/>
      <c r="I11" s="67"/>
      <c r="J11" s="67"/>
      <c r="K11" s="67"/>
      <c r="L11" s="67"/>
      <c r="M11" s="67"/>
      <c r="N11" s="67"/>
      <c r="O11" s="67"/>
      <c r="P11" s="67"/>
      <c r="Q11" s="67"/>
      <c r="R11" s="1"/>
      <c r="S11" s="1"/>
      <c r="T11" s="1"/>
      <c r="U11" s="1"/>
      <c r="V11" s="1"/>
      <c r="W11" s="5"/>
      <c r="X11" s="5"/>
      <c r="Y11" s="5"/>
      <c r="Z11" s="6"/>
      <c r="AA11" s="6"/>
      <c r="AB11" s="6"/>
      <c r="AC11" s="6"/>
      <c r="AD11" s="6"/>
      <c r="AE11" s="6"/>
      <c r="AF11" s="6"/>
      <c r="AG11" s="6"/>
      <c r="AH11" s="6"/>
      <c r="AI11" s="6"/>
    </row>
    <row r="12" spans="1:37" ht="15.75" customHeight="1" x14ac:dyDescent="0.2">
      <c r="A12" s="66" t="s">
        <v>6</v>
      </c>
      <c r="B12" s="66"/>
      <c r="C12" s="66"/>
      <c r="D12" s="66"/>
      <c r="E12" s="67" t="s">
        <v>7</v>
      </c>
      <c r="F12" s="67"/>
      <c r="G12" s="67"/>
      <c r="H12" s="67"/>
      <c r="I12" s="67"/>
      <c r="J12" s="67"/>
      <c r="K12" s="67"/>
      <c r="L12" s="67"/>
      <c r="M12" s="67"/>
      <c r="N12" s="67"/>
      <c r="O12" s="67"/>
      <c r="P12" s="67"/>
      <c r="Q12" s="67"/>
      <c r="R12" s="1"/>
      <c r="S12" s="1"/>
      <c r="T12" s="1"/>
      <c r="U12" s="1"/>
      <c r="V12" s="1"/>
      <c r="W12" s="1"/>
      <c r="X12" s="68" t="s">
        <v>8</v>
      </c>
      <c r="Y12" s="69"/>
      <c r="Z12" s="69"/>
      <c r="AA12" s="70"/>
      <c r="AB12" s="68" t="s">
        <v>8</v>
      </c>
      <c r="AC12" s="69"/>
      <c r="AD12" s="69"/>
      <c r="AE12" s="70"/>
      <c r="AF12" s="68" t="s">
        <v>9</v>
      </c>
      <c r="AG12" s="69"/>
      <c r="AH12" s="69"/>
      <c r="AI12" s="70"/>
    </row>
    <row r="13" spans="1:37" ht="15.75" customHeight="1" x14ac:dyDescent="0.2">
      <c r="A13" s="7"/>
      <c r="B13" s="7"/>
      <c r="C13" s="7"/>
      <c r="D13" s="7"/>
      <c r="E13" s="71" t="s">
        <v>10</v>
      </c>
      <c r="F13" s="71"/>
      <c r="G13" s="71"/>
      <c r="H13" s="71"/>
      <c r="I13" s="71"/>
      <c r="J13" s="71"/>
      <c r="K13" s="71"/>
      <c r="L13" s="71"/>
      <c r="M13" s="71"/>
      <c r="N13" s="71"/>
      <c r="O13" s="71"/>
      <c r="P13" s="71"/>
      <c r="Q13" s="71"/>
      <c r="R13" s="1"/>
      <c r="S13" s="1"/>
      <c r="T13" s="1"/>
      <c r="U13" s="1"/>
      <c r="V13" s="1"/>
      <c r="W13" s="1"/>
      <c r="X13" s="73"/>
      <c r="Y13" s="74"/>
      <c r="Z13" s="74"/>
      <c r="AA13" s="75"/>
      <c r="AB13" s="73"/>
      <c r="AC13" s="74"/>
      <c r="AD13" s="74"/>
      <c r="AE13" s="75"/>
      <c r="AF13" s="73"/>
      <c r="AG13" s="74"/>
      <c r="AH13" s="74"/>
      <c r="AI13" s="75"/>
    </row>
    <row r="14" spans="1:37" ht="15.75" customHeight="1" x14ac:dyDescent="0.2">
      <c r="A14" s="82" t="s">
        <v>11</v>
      </c>
      <c r="B14" s="82"/>
      <c r="C14" s="82"/>
      <c r="D14" s="82"/>
      <c r="E14" s="71"/>
      <c r="F14" s="71"/>
      <c r="G14" s="71"/>
      <c r="H14" s="71"/>
      <c r="I14" s="71"/>
      <c r="J14" s="71"/>
      <c r="K14" s="71"/>
      <c r="L14" s="71"/>
      <c r="M14" s="71"/>
      <c r="N14" s="71"/>
      <c r="O14" s="71"/>
      <c r="P14" s="71"/>
      <c r="Q14" s="71"/>
      <c r="X14" s="76"/>
      <c r="Y14" s="77"/>
      <c r="Z14" s="77"/>
      <c r="AA14" s="78"/>
      <c r="AB14" s="76"/>
      <c r="AC14" s="77"/>
      <c r="AD14" s="77"/>
      <c r="AE14" s="78"/>
      <c r="AF14" s="76"/>
      <c r="AG14" s="77"/>
      <c r="AH14" s="77"/>
      <c r="AI14" s="78"/>
    </row>
    <row r="15" spans="1:37" ht="15.75" customHeight="1" x14ac:dyDescent="0.2">
      <c r="E15" s="72"/>
      <c r="F15" s="72"/>
      <c r="G15" s="72"/>
      <c r="H15" s="72"/>
      <c r="I15" s="72"/>
      <c r="J15" s="72"/>
      <c r="K15" s="72"/>
      <c r="L15" s="72"/>
      <c r="M15" s="72"/>
      <c r="N15" s="72"/>
      <c r="O15" s="72"/>
      <c r="P15" s="72"/>
      <c r="Q15" s="72"/>
      <c r="X15" s="79"/>
      <c r="Y15" s="80"/>
      <c r="Z15" s="80"/>
      <c r="AA15" s="81"/>
      <c r="AB15" s="79"/>
      <c r="AC15" s="80"/>
      <c r="AD15" s="80"/>
      <c r="AE15" s="81"/>
      <c r="AF15" s="79"/>
      <c r="AG15" s="80"/>
      <c r="AH15" s="80"/>
      <c r="AI15" s="81"/>
      <c r="AK15" s="18" t="s">
        <v>79</v>
      </c>
    </row>
    <row r="16" spans="1:37" ht="10.5" customHeight="1" x14ac:dyDescent="0.2">
      <c r="AK16" s="18" t="s">
        <v>78</v>
      </c>
    </row>
    <row r="17" spans="1:44" ht="10.5"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4" ht="21" customHeight="1" x14ac:dyDescent="0.2">
      <c r="A18" s="31" t="s">
        <v>12</v>
      </c>
      <c r="B18" s="31"/>
      <c r="C18" s="31"/>
      <c r="D18" s="31"/>
      <c r="E18" s="31"/>
      <c r="F18" s="31"/>
      <c r="G18" s="31"/>
      <c r="H18" s="31"/>
      <c r="I18" s="31"/>
      <c r="J18" s="31"/>
      <c r="K18" s="31"/>
      <c r="L18" s="31"/>
      <c r="M18" s="31"/>
      <c r="N18" s="31"/>
      <c r="O18" s="31"/>
      <c r="P18" s="31" t="s">
        <v>13</v>
      </c>
      <c r="Q18" s="31"/>
      <c r="R18" s="31"/>
      <c r="S18" s="31"/>
      <c r="T18" s="31" t="s">
        <v>14</v>
      </c>
      <c r="U18" s="31"/>
      <c r="V18" s="31"/>
      <c r="W18" s="31" t="s">
        <v>15</v>
      </c>
      <c r="X18" s="31"/>
      <c r="Y18" s="31"/>
      <c r="Z18" s="31"/>
      <c r="AA18" s="31"/>
      <c r="AB18" s="31" t="s">
        <v>16</v>
      </c>
      <c r="AC18" s="31"/>
      <c r="AD18" s="31"/>
      <c r="AE18" s="31"/>
      <c r="AF18" s="31"/>
      <c r="AG18" s="31"/>
      <c r="AH18" s="31"/>
      <c r="AI18" s="31"/>
      <c r="AK18" t="s">
        <v>72</v>
      </c>
    </row>
    <row r="19" spans="1:44" ht="21" customHeight="1" x14ac:dyDescent="0.2">
      <c r="A19" s="63" t="s">
        <v>69</v>
      </c>
      <c r="B19" s="64"/>
      <c r="C19" s="65"/>
      <c r="D19" s="65"/>
      <c r="E19" s="65"/>
      <c r="F19" s="65"/>
      <c r="G19" s="65"/>
      <c r="H19" s="65"/>
      <c r="I19" s="65"/>
      <c r="J19" s="65"/>
      <c r="K19" s="65"/>
      <c r="L19" s="65"/>
      <c r="M19" s="65"/>
      <c r="N19" s="65"/>
      <c r="O19" s="65"/>
      <c r="P19" s="51"/>
      <c r="Q19" s="51"/>
      <c r="R19" s="51"/>
      <c r="S19" s="51"/>
      <c r="T19" s="51"/>
      <c r="U19" s="51"/>
      <c r="V19" s="51"/>
      <c r="W19" s="51"/>
      <c r="X19" s="51"/>
      <c r="Y19" s="51"/>
      <c r="Z19" s="51"/>
      <c r="AA19" s="51"/>
      <c r="AB19" s="59"/>
      <c r="AC19" s="59"/>
      <c r="AD19" s="59"/>
      <c r="AE19" s="59"/>
      <c r="AF19" s="59"/>
      <c r="AG19" s="59"/>
      <c r="AH19" s="59"/>
      <c r="AI19" s="60"/>
      <c r="AK19" t="s">
        <v>74</v>
      </c>
    </row>
    <row r="20" spans="1:44" ht="21" customHeight="1" x14ac:dyDescent="0.2">
      <c r="A20" s="98" t="s">
        <v>70</v>
      </c>
      <c r="B20" s="99"/>
      <c r="C20" s="100"/>
      <c r="D20" s="100"/>
      <c r="E20" s="100"/>
      <c r="F20" s="100"/>
      <c r="G20" s="100"/>
      <c r="H20" s="100"/>
      <c r="I20" s="100"/>
      <c r="J20" s="100"/>
      <c r="K20" s="100"/>
      <c r="L20" s="100"/>
      <c r="M20" s="100"/>
      <c r="N20" s="100"/>
      <c r="O20" s="100"/>
      <c r="P20" s="101">
        <v>4000</v>
      </c>
      <c r="Q20" s="101"/>
      <c r="R20" s="101"/>
      <c r="S20" s="101"/>
      <c r="T20" s="101" t="s">
        <v>57</v>
      </c>
      <c r="U20" s="101"/>
      <c r="V20" s="101"/>
      <c r="W20" s="101">
        <v>30</v>
      </c>
      <c r="X20" s="101"/>
      <c r="Y20" s="101"/>
      <c r="Z20" s="101"/>
      <c r="AA20" s="101"/>
      <c r="AB20" s="102">
        <f>P20*W20</f>
        <v>120000</v>
      </c>
      <c r="AC20" s="102"/>
      <c r="AD20" s="102"/>
      <c r="AE20" s="102"/>
      <c r="AF20" s="102"/>
      <c r="AG20" s="102"/>
      <c r="AH20" s="102"/>
      <c r="AI20" s="103"/>
      <c r="AK20" t="s">
        <v>71</v>
      </c>
      <c r="AR20" s="12"/>
    </row>
    <row r="21" spans="1:44" ht="21" customHeight="1" x14ac:dyDescent="0.2">
      <c r="A21" s="63" t="s">
        <v>85</v>
      </c>
      <c r="B21" s="64"/>
      <c r="C21" s="65"/>
      <c r="D21" s="65"/>
      <c r="E21" s="65"/>
      <c r="F21" s="65"/>
      <c r="G21" s="65"/>
      <c r="H21" s="65"/>
      <c r="I21" s="65"/>
      <c r="J21" s="65"/>
      <c r="K21" s="65"/>
      <c r="L21" s="65"/>
      <c r="M21" s="65"/>
      <c r="N21" s="65"/>
      <c r="O21" s="65"/>
      <c r="P21" s="51"/>
      <c r="Q21" s="51"/>
      <c r="R21" s="51"/>
      <c r="S21" s="51"/>
      <c r="T21" s="51"/>
      <c r="U21" s="51"/>
      <c r="V21" s="51"/>
      <c r="W21" s="51"/>
      <c r="X21" s="51"/>
      <c r="Y21" s="51"/>
      <c r="Z21" s="51"/>
      <c r="AA21" s="51"/>
      <c r="AB21" s="59"/>
      <c r="AC21" s="59"/>
      <c r="AD21" s="59"/>
      <c r="AE21" s="59"/>
      <c r="AF21" s="59"/>
      <c r="AG21" s="59"/>
      <c r="AH21" s="59"/>
      <c r="AI21" s="60"/>
    </row>
    <row r="22" spans="1:44" ht="21" customHeight="1" x14ac:dyDescent="0.2">
      <c r="A22" s="98" t="s">
        <v>45</v>
      </c>
      <c r="B22" s="99"/>
      <c r="C22" s="100"/>
      <c r="D22" s="100"/>
      <c r="E22" s="100"/>
      <c r="F22" s="100"/>
      <c r="G22" s="100"/>
      <c r="H22" s="100"/>
      <c r="I22" s="100"/>
      <c r="J22" s="100"/>
      <c r="K22" s="100"/>
      <c r="L22" s="100"/>
      <c r="M22" s="100"/>
      <c r="N22" s="100"/>
      <c r="O22" s="100"/>
      <c r="P22" s="101">
        <v>1</v>
      </c>
      <c r="Q22" s="101"/>
      <c r="R22" s="101"/>
      <c r="S22" s="101"/>
      <c r="T22" s="101" t="s">
        <v>43</v>
      </c>
      <c r="U22" s="101"/>
      <c r="V22" s="101"/>
      <c r="W22" s="101">
        <v>28000</v>
      </c>
      <c r="X22" s="101"/>
      <c r="Y22" s="101"/>
      <c r="Z22" s="101"/>
      <c r="AA22" s="101"/>
      <c r="AB22" s="102">
        <f>P22*W22</f>
        <v>28000</v>
      </c>
      <c r="AC22" s="102"/>
      <c r="AD22" s="102"/>
      <c r="AE22" s="102"/>
      <c r="AF22" s="102"/>
      <c r="AG22" s="102"/>
      <c r="AH22" s="102"/>
      <c r="AI22" s="103"/>
      <c r="AK22" t="s">
        <v>100</v>
      </c>
    </row>
    <row r="23" spans="1:44" ht="21" customHeight="1" x14ac:dyDescent="0.2">
      <c r="A23" s="98" t="s">
        <v>44</v>
      </c>
      <c r="B23" s="99"/>
      <c r="C23" s="100"/>
      <c r="D23" s="100"/>
      <c r="E23" s="100"/>
      <c r="F23" s="100"/>
      <c r="G23" s="100"/>
      <c r="H23" s="100"/>
      <c r="I23" s="100"/>
      <c r="J23" s="100"/>
      <c r="K23" s="100"/>
      <c r="L23" s="100"/>
      <c r="M23" s="100"/>
      <c r="N23" s="100"/>
      <c r="O23" s="100"/>
      <c r="P23" s="101">
        <v>5</v>
      </c>
      <c r="Q23" s="101"/>
      <c r="R23" s="101"/>
      <c r="S23" s="101"/>
      <c r="T23" s="101" t="s">
        <v>43</v>
      </c>
      <c r="U23" s="101"/>
      <c r="V23" s="101"/>
      <c r="W23" s="101">
        <v>20000</v>
      </c>
      <c r="X23" s="101"/>
      <c r="Y23" s="101"/>
      <c r="Z23" s="101"/>
      <c r="AA23" s="101"/>
      <c r="AB23" s="102">
        <f>P23*W23</f>
        <v>100000</v>
      </c>
      <c r="AC23" s="102"/>
      <c r="AD23" s="102"/>
      <c r="AE23" s="102"/>
      <c r="AF23" s="102"/>
      <c r="AG23" s="102"/>
      <c r="AH23" s="102"/>
      <c r="AI23" s="103"/>
      <c r="AK23" t="s">
        <v>98</v>
      </c>
    </row>
    <row r="24" spans="1:44" ht="21" customHeight="1" x14ac:dyDescent="0.2">
      <c r="A24" s="98" t="s">
        <v>47</v>
      </c>
      <c r="B24" s="99"/>
      <c r="C24" s="100"/>
      <c r="D24" s="100"/>
      <c r="E24" s="100"/>
      <c r="F24" s="100"/>
      <c r="G24" s="100"/>
      <c r="H24" s="100"/>
      <c r="I24" s="100"/>
      <c r="J24" s="100"/>
      <c r="K24" s="100"/>
      <c r="L24" s="100"/>
      <c r="M24" s="100"/>
      <c r="N24" s="100"/>
      <c r="O24" s="100"/>
      <c r="P24" s="101">
        <v>1</v>
      </c>
      <c r="Q24" s="101"/>
      <c r="R24" s="101"/>
      <c r="S24" s="101"/>
      <c r="T24" s="101" t="s">
        <v>46</v>
      </c>
      <c r="U24" s="101"/>
      <c r="V24" s="101"/>
      <c r="W24" s="101">
        <v>40000</v>
      </c>
      <c r="X24" s="101"/>
      <c r="Y24" s="101"/>
      <c r="Z24" s="101"/>
      <c r="AA24" s="101"/>
      <c r="AB24" s="102">
        <f>P24*W24</f>
        <v>40000</v>
      </c>
      <c r="AC24" s="102"/>
      <c r="AD24" s="102"/>
      <c r="AE24" s="102"/>
      <c r="AF24" s="102"/>
      <c r="AG24" s="102"/>
      <c r="AH24" s="102"/>
      <c r="AI24" s="103"/>
      <c r="AK24" t="s">
        <v>99</v>
      </c>
    </row>
    <row r="25" spans="1:44" ht="21" customHeight="1" x14ac:dyDescent="0.2">
      <c r="A25" s="63" t="s">
        <v>22</v>
      </c>
      <c r="B25" s="64"/>
      <c r="C25" s="65"/>
      <c r="D25" s="65"/>
      <c r="E25" s="65"/>
      <c r="F25" s="65"/>
      <c r="G25" s="65"/>
      <c r="H25" s="65"/>
      <c r="I25" s="65"/>
      <c r="J25" s="65"/>
      <c r="K25" s="65"/>
      <c r="L25" s="65"/>
      <c r="M25" s="65"/>
      <c r="N25" s="65"/>
      <c r="O25" s="65"/>
      <c r="P25" s="51"/>
      <c r="Q25" s="51"/>
      <c r="R25" s="51"/>
      <c r="S25" s="51"/>
      <c r="T25" s="51"/>
      <c r="U25" s="51"/>
      <c r="V25" s="51"/>
      <c r="W25" s="51"/>
      <c r="X25" s="51"/>
      <c r="Y25" s="51"/>
      <c r="Z25" s="51"/>
      <c r="AA25" s="51"/>
      <c r="AB25" s="59"/>
      <c r="AC25" s="59"/>
      <c r="AD25" s="59"/>
      <c r="AE25" s="59"/>
      <c r="AF25" s="59"/>
      <c r="AG25" s="59"/>
      <c r="AH25" s="59"/>
      <c r="AI25" s="60"/>
      <c r="AK25" t="s">
        <v>73</v>
      </c>
    </row>
    <row r="26" spans="1:44" ht="21" customHeight="1" x14ac:dyDescent="0.2">
      <c r="A26" s="61" t="s">
        <v>28</v>
      </c>
      <c r="B26" s="40"/>
      <c r="C26" s="62"/>
      <c r="D26" s="62"/>
      <c r="E26" s="62"/>
      <c r="F26" s="62"/>
      <c r="G26" s="62"/>
      <c r="H26" s="62"/>
      <c r="I26" s="62"/>
      <c r="J26" s="62"/>
      <c r="K26" s="62"/>
      <c r="L26" s="62"/>
      <c r="M26" s="62"/>
      <c r="N26" s="62"/>
      <c r="O26" s="62"/>
      <c r="P26" s="51">
        <v>20000</v>
      </c>
      <c r="Q26" s="51"/>
      <c r="R26" s="51"/>
      <c r="S26" s="51"/>
      <c r="T26" s="51" t="s">
        <v>57</v>
      </c>
      <c r="U26" s="51"/>
      <c r="V26" s="51"/>
      <c r="W26" s="58">
        <v>80</v>
      </c>
      <c r="X26" s="58"/>
      <c r="Y26" s="58"/>
      <c r="Z26" s="58"/>
      <c r="AA26" s="58"/>
      <c r="AB26" s="59">
        <f>P26*W26</f>
        <v>1600000</v>
      </c>
      <c r="AC26" s="59"/>
      <c r="AD26" s="59"/>
      <c r="AE26" s="59"/>
      <c r="AF26" s="59"/>
      <c r="AG26" s="59"/>
      <c r="AH26" s="59"/>
      <c r="AI26" s="60"/>
      <c r="AK26" s="17" t="s">
        <v>75</v>
      </c>
    </row>
    <row r="27" spans="1:44" ht="21" customHeight="1" x14ac:dyDescent="0.2">
      <c r="A27" s="61" t="s">
        <v>27</v>
      </c>
      <c r="B27" s="40"/>
      <c r="C27" s="62"/>
      <c r="D27" s="62"/>
      <c r="E27" s="62"/>
      <c r="F27" s="62"/>
      <c r="G27" s="62"/>
      <c r="H27" s="62"/>
      <c r="I27" s="62"/>
      <c r="J27" s="62"/>
      <c r="K27" s="62"/>
      <c r="L27" s="62"/>
      <c r="M27" s="62"/>
      <c r="N27" s="62"/>
      <c r="O27" s="62"/>
      <c r="P27" s="51">
        <v>3500</v>
      </c>
      <c r="Q27" s="51"/>
      <c r="R27" s="51"/>
      <c r="S27" s="51"/>
      <c r="T27" s="51" t="s">
        <v>57</v>
      </c>
      <c r="U27" s="51"/>
      <c r="V27" s="51"/>
      <c r="W27" s="58">
        <v>10</v>
      </c>
      <c r="X27" s="58"/>
      <c r="Y27" s="58"/>
      <c r="Z27" s="58"/>
      <c r="AA27" s="58"/>
      <c r="AB27" s="59">
        <f>P27*W27</f>
        <v>35000</v>
      </c>
      <c r="AC27" s="59"/>
      <c r="AD27" s="59"/>
      <c r="AE27" s="59"/>
      <c r="AF27" s="59"/>
      <c r="AG27" s="59"/>
      <c r="AH27" s="59"/>
      <c r="AI27" s="60"/>
      <c r="AK27" s="17" t="s">
        <v>76</v>
      </c>
    </row>
    <row r="28" spans="1:44" ht="21" customHeight="1" x14ac:dyDescent="0.2">
      <c r="A28" s="61" t="s">
        <v>58</v>
      </c>
      <c r="B28" s="40"/>
      <c r="C28" s="62"/>
      <c r="D28" s="62"/>
      <c r="E28" s="62"/>
      <c r="F28" s="62"/>
      <c r="G28" s="62"/>
      <c r="H28" s="62"/>
      <c r="I28" s="62"/>
      <c r="J28" s="62"/>
      <c r="K28" s="62"/>
      <c r="L28" s="62"/>
      <c r="M28" s="62"/>
      <c r="N28" s="62"/>
      <c r="O28" s="62"/>
      <c r="P28" s="51">
        <v>1850</v>
      </c>
      <c r="Q28" s="51"/>
      <c r="R28" s="51"/>
      <c r="S28" s="51"/>
      <c r="T28" s="51" t="s">
        <v>57</v>
      </c>
      <c r="U28" s="51"/>
      <c r="V28" s="51"/>
      <c r="W28" s="58">
        <v>100</v>
      </c>
      <c r="X28" s="58"/>
      <c r="Y28" s="58"/>
      <c r="Z28" s="58"/>
      <c r="AA28" s="58"/>
      <c r="AB28" s="59">
        <f>P28*W28</f>
        <v>185000</v>
      </c>
      <c r="AC28" s="59"/>
      <c r="AD28" s="59"/>
      <c r="AE28" s="59"/>
      <c r="AF28" s="59"/>
      <c r="AG28" s="59"/>
      <c r="AH28" s="59"/>
      <c r="AI28" s="60"/>
      <c r="AK28" t="s">
        <v>59</v>
      </c>
      <c r="AM28" s="13"/>
    </row>
    <row r="29" spans="1:44" ht="21" customHeight="1" x14ac:dyDescent="0.2">
      <c r="A29" s="63" t="s">
        <v>67</v>
      </c>
      <c r="B29" s="64"/>
      <c r="C29" s="65"/>
      <c r="D29" s="65"/>
      <c r="E29" s="65"/>
      <c r="F29" s="65"/>
      <c r="G29" s="65"/>
      <c r="H29" s="65"/>
      <c r="I29" s="65"/>
      <c r="J29" s="65"/>
      <c r="K29" s="65"/>
      <c r="L29" s="65"/>
      <c r="M29" s="65"/>
      <c r="N29" s="65"/>
      <c r="O29" s="65"/>
      <c r="P29" s="51"/>
      <c r="Q29" s="51"/>
      <c r="R29" s="51"/>
      <c r="S29" s="51"/>
      <c r="T29" s="51"/>
      <c r="U29" s="51"/>
      <c r="V29" s="51"/>
      <c r="W29" s="51"/>
      <c r="X29" s="51"/>
      <c r="Y29" s="51"/>
      <c r="Z29" s="51"/>
      <c r="AA29" s="51"/>
      <c r="AB29" s="59"/>
      <c r="AC29" s="59"/>
      <c r="AD29" s="59"/>
      <c r="AE29" s="59"/>
      <c r="AF29" s="59"/>
      <c r="AG29" s="59"/>
      <c r="AH29" s="59"/>
      <c r="AI29" s="60"/>
    </row>
    <row r="30" spans="1:44" ht="21" customHeight="1" x14ac:dyDescent="0.2">
      <c r="A30" s="61" t="s">
        <v>68</v>
      </c>
      <c r="B30" s="40"/>
      <c r="C30" s="62"/>
      <c r="D30" s="62"/>
      <c r="E30" s="62"/>
      <c r="F30" s="62"/>
      <c r="G30" s="62"/>
      <c r="H30" s="62"/>
      <c r="I30" s="62"/>
      <c r="J30" s="62"/>
      <c r="K30" s="62"/>
      <c r="L30" s="62"/>
      <c r="M30" s="62"/>
      <c r="N30" s="62"/>
      <c r="O30" s="62"/>
      <c r="P30" s="51">
        <v>1</v>
      </c>
      <c r="Q30" s="51"/>
      <c r="R30" s="51"/>
      <c r="S30" s="51"/>
      <c r="T30" s="51" t="s">
        <v>32</v>
      </c>
      <c r="U30" s="51"/>
      <c r="V30" s="51"/>
      <c r="W30" s="58">
        <v>4500</v>
      </c>
      <c r="X30" s="58"/>
      <c r="Y30" s="58"/>
      <c r="Z30" s="58"/>
      <c r="AA30" s="58"/>
      <c r="AB30" s="59">
        <f>P30*W30</f>
        <v>4500</v>
      </c>
      <c r="AC30" s="59"/>
      <c r="AD30" s="59"/>
      <c r="AE30" s="59"/>
      <c r="AF30" s="59"/>
      <c r="AG30" s="59"/>
      <c r="AH30" s="59"/>
      <c r="AI30" s="60"/>
      <c r="AK30" t="s">
        <v>77</v>
      </c>
    </row>
    <row r="31" spans="1:44" ht="21" customHeight="1" x14ac:dyDescent="0.2">
      <c r="A31" s="63" t="s">
        <v>61</v>
      </c>
      <c r="B31" s="64"/>
      <c r="C31" s="65"/>
      <c r="D31" s="65"/>
      <c r="E31" s="65"/>
      <c r="F31" s="65"/>
      <c r="G31" s="65"/>
      <c r="H31" s="65"/>
      <c r="I31" s="65"/>
      <c r="J31" s="65"/>
      <c r="K31" s="65"/>
      <c r="L31" s="65"/>
      <c r="M31" s="65"/>
      <c r="N31" s="65"/>
      <c r="O31" s="65"/>
      <c r="P31" s="41"/>
      <c r="Q31" s="42"/>
      <c r="R31" s="42"/>
      <c r="S31" s="43"/>
      <c r="T31" s="44"/>
      <c r="U31" s="45"/>
      <c r="V31" s="46"/>
      <c r="W31" s="41"/>
      <c r="X31" s="42"/>
      <c r="Y31" s="42"/>
      <c r="Z31" s="42"/>
      <c r="AA31" s="43"/>
      <c r="AB31" s="47"/>
      <c r="AC31" s="34"/>
      <c r="AD31" s="34"/>
      <c r="AE31" s="34"/>
      <c r="AF31" s="34"/>
      <c r="AG31" s="34"/>
      <c r="AH31" s="34"/>
      <c r="AI31" s="35"/>
      <c r="AK31" t="s">
        <v>96</v>
      </c>
    </row>
    <row r="32" spans="1:44" ht="21" customHeight="1" x14ac:dyDescent="0.2">
      <c r="A32" s="104" t="s">
        <v>62</v>
      </c>
      <c r="B32" s="105"/>
      <c r="C32" s="105"/>
      <c r="D32" s="105"/>
      <c r="E32" s="105"/>
      <c r="F32" s="105"/>
      <c r="G32" s="105"/>
      <c r="H32" s="105"/>
      <c r="I32" s="105"/>
      <c r="J32" s="105"/>
      <c r="K32" s="105"/>
      <c r="L32" s="105"/>
      <c r="M32" s="105"/>
      <c r="N32" s="105"/>
      <c r="O32" s="99"/>
      <c r="P32" s="106">
        <v>1</v>
      </c>
      <c r="Q32" s="107"/>
      <c r="R32" s="107"/>
      <c r="S32" s="108"/>
      <c r="T32" s="109" t="s">
        <v>23</v>
      </c>
      <c r="U32" s="110"/>
      <c r="V32" s="111"/>
      <c r="W32" s="106">
        <v>450000</v>
      </c>
      <c r="X32" s="107"/>
      <c r="Y32" s="107"/>
      <c r="Z32" s="107"/>
      <c r="AA32" s="108"/>
      <c r="AB32" s="112">
        <f t="shared" ref="AB32:AB34" si="0">P32*W32</f>
        <v>450000</v>
      </c>
      <c r="AC32" s="113"/>
      <c r="AD32" s="113"/>
      <c r="AE32" s="113"/>
      <c r="AF32" s="113"/>
      <c r="AG32" s="113"/>
      <c r="AH32" s="113"/>
      <c r="AI32" s="114"/>
      <c r="AK32" s="16" t="s">
        <v>94</v>
      </c>
    </row>
    <row r="33" spans="1:41" ht="21" customHeight="1" x14ac:dyDescent="0.2">
      <c r="A33" s="115" t="s">
        <v>60</v>
      </c>
      <c r="B33" s="116"/>
      <c r="C33" s="117"/>
      <c r="D33" s="117"/>
      <c r="E33" s="117"/>
      <c r="F33" s="117"/>
      <c r="G33" s="117"/>
      <c r="H33" s="117"/>
      <c r="I33" s="117"/>
      <c r="J33" s="117"/>
      <c r="K33" s="117"/>
      <c r="L33" s="117"/>
      <c r="M33" s="117"/>
      <c r="N33" s="117"/>
      <c r="O33" s="117"/>
      <c r="P33" s="106">
        <v>1</v>
      </c>
      <c r="Q33" s="107"/>
      <c r="R33" s="107"/>
      <c r="S33" s="108"/>
      <c r="T33" s="109" t="s">
        <v>23</v>
      </c>
      <c r="U33" s="110"/>
      <c r="V33" s="111"/>
      <c r="W33" s="106">
        <v>270000</v>
      </c>
      <c r="X33" s="107"/>
      <c r="Y33" s="107"/>
      <c r="Z33" s="107"/>
      <c r="AA33" s="108"/>
      <c r="AB33" s="112">
        <f t="shared" si="0"/>
        <v>270000</v>
      </c>
      <c r="AC33" s="113"/>
      <c r="AD33" s="113"/>
      <c r="AE33" s="113"/>
      <c r="AF33" s="113"/>
      <c r="AG33" s="113"/>
      <c r="AH33" s="113"/>
      <c r="AI33" s="114"/>
      <c r="AK33" t="s">
        <v>95</v>
      </c>
    </row>
    <row r="34" spans="1:41" ht="21" customHeight="1" x14ac:dyDescent="0.2">
      <c r="A34" s="104" t="s">
        <v>87</v>
      </c>
      <c r="B34" s="105"/>
      <c r="C34" s="105"/>
      <c r="D34" s="105"/>
      <c r="E34" s="105"/>
      <c r="F34" s="105"/>
      <c r="G34" s="105"/>
      <c r="H34" s="105"/>
      <c r="I34" s="105"/>
      <c r="J34" s="105"/>
      <c r="K34" s="105"/>
      <c r="L34" s="105"/>
      <c r="M34" s="105"/>
      <c r="N34" s="105"/>
      <c r="O34" s="99"/>
      <c r="P34" s="106">
        <v>1</v>
      </c>
      <c r="Q34" s="107"/>
      <c r="R34" s="107"/>
      <c r="S34" s="108"/>
      <c r="T34" s="109" t="s">
        <v>23</v>
      </c>
      <c r="U34" s="110"/>
      <c r="V34" s="111"/>
      <c r="W34" s="106">
        <v>180000</v>
      </c>
      <c r="X34" s="107"/>
      <c r="Y34" s="107"/>
      <c r="Z34" s="107"/>
      <c r="AA34" s="108"/>
      <c r="AB34" s="112">
        <f t="shared" si="0"/>
        <v>180000</v>
      </c>
      <c r="AC34" s="113"/>
      <c r="AD34" s="113"/>
      <c r="AE34" s="113"/>
      <c r="AF34" s="113"/>
      <c r="AG34" s="113"/>
      <c r="AH34" s="113"/>
      <c r="AI34" s="114"/>
      <c r="AK34" t="s">
        <v>88</v>
      </c>
    </row>
    <row r="35" spans="1:41" ht="21" customHeight="1" x14ac:dyDescent="0.2">
      <c r="A35" s="104" t="s">
        <v>51</v>
      </c>
      <c r="B35" s="105"/>
      <c r="C35" s="105"/>
      <c r="D35" s="105"/>
      <c r="E35" s="105"/>
      <c r="F35" s="105"/>
      <c r="G35" s="105"/>
      <c r="H35" s="105"/>
      <c r="I35" s="105"/>
      <c r="J35" s="105"/>
      <c r="K35" s="105"/>
      <c r="L35" s="105"/>
      <c r="M35" s="105"/>
      <c r="N35" s="105"/>
      <c r="O35" s="99"/>
      <c r="P35" s="106">
        <v>3</v>
      </c>
      <c r="Q35" s="107"/>
      <c r="R35" s="107"/>
      <c r="S35" s="108"/>
      <c r="T35" s="109" t="s">
        <v>29</v>
      </c>
      <c r="U35" s="110"/>
      <c r="V35" s="111"/>
      <c r="W35" s="106">
        <v>54000</v>
      </c>
      <c r="X35" s="107"/>
      <c r="Y35" s="107"/>
      <c r="Z35" s="107"/>
      <c r="AA35" s="108"/>
      <c r="AB35" s="112">
        <f>P35*W35</f>
        <v>162000</v>
      </c>
      <c r="AC35" s="113"/>
      <c r="AD35" s="113"/>
      <c r="AE35" s="113"/>
      <c r="AF35" s="113"/>
      <c r="AG35" s="113"/>
      <c r="AH35" s="113"/>
      <c r="AI35" s="114"/>
      <c r="AK35" t="s">
        <v>64</v>
      </c>
    </row>
    <row r="36" spans="1:41" ht="21" customHeight="1" x14ac:dyDescent="0.2">
      <c r="A36" s="104" t="s">
        <v>52</v>
      </c>
      <c r="B36" s="105"/>
      <c r="C36" s="105"/>
      <c r="D36" s="105"/>
      <c r="E36" s="105"/>
      <c r="F36" s="105"/>
      <c r="G36" s="105"/>
      <c r="H36" s="105"/>
      <c r="I36" s="105"/>
      <c r="J36" s="105"/>
      <c r="K36" s="105"/>
      <c r="L36" s="105"/>
      <c r="M36" s="105"/>
      <c r="N36" s="105"/>
      <c r="O36" s="99"/>
      <c r="P36" s="106">
        <v>21</v>
      </c>
      <c r="Q36" s="107"/>
      <c r="R36" s="107"/>
      <c r="S36" s="108"/>
      <c r="T36" s="109" t="s">
        <v>29</v>
      </c>
      <c r="U36" s="110"/>
      <c r="V36" s="111"/>
      <c r="W36" s="106">
        <v>33000</v>
      </c>
      <c r="X36" s="107"/>
      <c r="Y36" s="107"/>
      <c r="Z36" s="107"/>
      <c r="AA36" s="108"/>
      <c r="AB36" s="112">
        <f>P36*W36</f>
        <v>693000</v>
      </c>
      <c r="AC36" s="113"/>
      <c r="AD36" s="113"/>
      <c r="AE36" s="113"/>
      <c r="AF36" s="113"/>
      <c r="AG36" s="113"/>
      <c r="AH36" s="113"/>
      <c r="AI36" s="114"/>
      <c r="AK36" t="s">
        <v>65</v>
      </c>
      <c r="AM36" s="17" t="s">
        <v>97</v>
      </c>
    </row>
    <row r="37" spans="1:41" ht="21" customHeight="1" x14ac:dyDescent="0.2">
      <c r="A37" s="104" t="s">
        <v>49</v>
      </c>
      <c r="B37" s="105"/>
      <c r="C37" s="105"/>
      <c r="D37" s="105"/>
      <c r="E37" s="105"/>
      <c r="F37" s="105"/>
      <c r="G37" s="105"/>
      <c r="H37" s="105"/>
      <c r="I37" s="105"/>
      <c r="J37" s="105"/>
      <c r="K37" s="105"/>
      <c r="L37" s="105"/>
      <c r="M37" s="105"/>
      <c r="N37" s="105"/>
      <c r="O37" s="99"/>
      <c r="P37" s="106">
        <v>5</v>
      </c>
      <c r="Q37" s="107"/>
      <c r="R37" s="107"/>
      <c r="S37" s="108"/>
      <c r="T37" s="109" t="s">
        <v>24</v>
      </c>
      <c r="U37" s="110"/>
      <c r="V37" s="111"/>
      <c r="W37" s="106">
        <v>15000</v>
      </c>
      <c r="X37" s="107"/>
      <c r="Y37" s="107"/>
      <c r="Z37" s="107"/>
      <c r="AA37" s="108"/>
      <c r="AB37" s="112">
        <f>P37*W37</f>
        <v>75000</v>
      </c>
      <c r="AC37" s="113"/>
      <c r="AD37" s="113"/>
      <c r="AE37" s="113"/>
      <c r="AF37" s="113"/>
      <c r="AG37" s="113"/>
      <c r="AH37" s="113"/>
      <c r="AI37" s="114"/>
      <c r="AK37" s="15" t="s">
        <v>48</v>
      </c>
      <c r="AN37" s="97">
        <f>SUM(AB32:AI40)</f>
        <v>1992000</v>
      </c>
      <c r="AO37" s="97"/>
    </row>
    <row r="38" spans="1:41" ht="21" customHeight="1" x14ac:dyDescent="0.2">
      <c r="A38" s="104" t="s">
        <v>63</v>
      </c>
      <c r="B38" s="105"/>
      <c r="C38" s="105"/>
      <c r="D38" s="105"/>
      <c r="E38" s="105"/>
      <c r="F38" s="105"/>
      <c r="G38" s="105"/>
      <c r="H38" s="105"/>
      <c r="I38" s="105"/>
      <c r="J38" s="105"/>
      <c r="K38" s="105"/>
      <c r="L38" s="105"/>
      <c r="M38" s="105"/>
      <c r="N38" s="105"/>
      <c r="O38" s="99"/>
      <c r="P38" s="106">
        <v>2</v>
      </c>
      <c r="Q38" s="107"/>
      <c r="R38" s="107"/>
      <c r="S38" s="108"/>
      <c r="T38" s="109" t="s">
        <v>24</v>
      </c>
      <c r="U38" s="110"/>
      <c r="V38" s="111"/>
      <c r="W38" s="106">
        <v>22500</v>
      </c>
      <c r="X38" s="107"/>
      <c r="Y38" s="107"/>
      <c r="Z38" s="107"/>
      <c r="AA38" s="108"/>
      <c r="AB38" s="112">
        <f>P38*W38</f>
        <v>45000</v>
      </c>
      <c r="AC38" s="113"/>
      <c r="AD38" s="113"/>
      <c r="AE38" s="113"/>
      <c r="AF38" s="113"/>
      <c r="AG38" s="113"/>
      <c r="AH38" s="113"/>
      <c r="AI38" s="114"/>
      <c r="AK38" t="s">
        <v>86</v>
      </c>
    </row>
    <row r="39" spans="1:41" ht="21" customHeight="1" x14ac:dyDescent="0.2">
      <c r="A39" s="104" t="s">
        <v>50</v>
      </c>
      <c r="B39" s="105"/>
      <c r="C39" s="105"/>
      <c r="D39" s="105"/>
      <c r="E39" s="105"/>
      <c r="F39" s="105"/>
      <c r="G39" s="105"/>
      <c r="H39" s="105"/>
      <c r="I39" s="105"/>
      <c r="J39" s="105"/>
      <c r="K39" s="105"/>
      <c r="L39" s="105"/>
      <c r="M39" s="105"/>
      <c r="N39" s="105"/>
      <c r="O39" s="99"/>
      <c r="P39" s="106">
        <v>1</v>
      </c>
      <c r="Q39" s="107"/>
      <c r="R39" s="107"/>
      <c r="S39" s="108"/>
      <c r="T39" s="109" t="s">
        <v>23</v>
      </c>
      <c r="U39" s="110"/>
      <c r="V39" s="111"/>
      <c r="W39" s="106">
        <v>90000</v>
      </c>
      <c r="X39" s="107"/>
      <c r="Y39" s="107"/>
      <c r="Z39" s="107"/>
      <c r="AA39" s="108"/>
      <c r="AB39" s="112">
        <f t="shared" ref="AB39:AB45" si="1">P39*W39</f>
        <v>90000</v>
      </c>
      <c r="AC39" s="113"/>
      <c r="AD39" s="113"/>
      <c r="AE39" s="113"/>
      <c r="AF39" s="113"/>
      <c r="AG39" s="113"/>
      <c r="AH39" s="113"/>
      <c r="AI39" s="114"/>
      <c r="AK39" t="s">
        <v>91</v>
      </c>
      <c r="AM39" s="10"/>
    </row>
    <row r="40" spans="1:41" ht="21" customHeight="1" x14ac:dyDescent="0.2">
      <c r="A40" s="104" t="s">
        <v>89</v>
      </c>
      <c r="B40" s="105"/>
      <c r="C40" s="105"/>
      <c r="D40" s="105"/>
      <c r="E40" s="105"/>
      <c r="F40" s="105"/>
      <c r="G40" s="105"/>
      <c r="H40" s="105"/>
      <c r="I40" s="105"/>
      <c r="J40" s="105"/>
      <c r="K40" s="105"/>
      <c r="L40" s="105"/>
      <c r="M40" s="105"/>
      <c r="N40" s="105"/>
      <c r="O40" s="99"/>
      <c r="P40" s="106">
        <v>1</v>
      </c>
      <c r="Q40" s="107"/>
      <c r="R40" s="107"/>
      <c r="S40" s="108"/>
      <c r="T40" s="109" t="s">
        <v>23</v>
      </c>
      <c r="U40" s="110"/>
      <c r="V40" s="111"/>
      <c r="W40" s="106">
        <v>27000</v>
      </c>
      <c r="X40" s="107"/>
      <c r="Y40" s="107"/>
      <c r="Z40" s="107"/>
      <c r="AA40" s="108"/>
      <c r="AB40" s="112">
        <f t="shared" si="1"/>
        <v>27000</v>
      </c>
      <c r="AC40" s="113"/>
      <c r="AD40" s="113"/>
      <c r="AE40" s="113"/>
      <c r="AF40" s="113"/>
      <c r="AG40" s="113"/>
      <c r="AH40" s="113"/>
      <c r="AI40" s="114"/>
      <c r="AK40" t="s">
        <v>90</v>
      </c>
    </row>
    <row r="41" spans="1:41" ht="21" customHeight="1" x14ac:dyDescent="0.2">
      <c r="A41" s="104" t="s">
        <v>92</v>
      </c>
      <c r="B41" s="105"/>
      <c r="C41" s="105"/>
      <c r="D41" s="105"/>
      <c r="E41" s="105"/>
      <c r="F41" s="105"/>
      <c r="G41" s="105"/>
      <c r="H41" s="105"/>
      <c r="I41" s="105"/>
      <c r="J41" s="105"/>
      <c r="K41" s="105"/>
      <c r="L41" s="105"/>
      <c r="M41" s="105"/>
      <c r="N41" s="105"/>
      <c r="O41" s="99"/>
      <c r="P41" s="106">
        <v>9</v>
      </c>
      <c r="Q41" s="107"/>
      <c r="R41" s="107"/>
      <c r="S41" s="108"/>
      <c r="T41" s="109" t="s">
        <v>29</v>
      </c>
      <c r="U41" s="110"/>
      <c r="V41" s="111"/>
      <c r="W41" s="106">
        <v>30000</v>
      </c>
      <c r="X41" s="107"/>
      <c r="Y41" s="107"/>
      <c r="Z41" s="107"/>
      <c r="AA41" s="108"/>
      <c r="AB41" s="112">
        <f>P41*W41</f>
        <v>270000</v>
      </c>
      <c r="AC41" s="113"/>
      <c r="AD41" s="113"/>
      <c r="AE41" s="113"/>
      <c r="AF41" s="113"/>
      <c r="AG41" s="113"/>
      <c r="AH41" s="113"/>
      <c r="AI41" s="114"/>
      <c r="AK41" t="s">
        <v>83</v>
      </c>
    </row>
    <row r="42" spans="1:41" ht="21" customHeight="1" x14ac:dyDescent="0.2">
      <c r="A42" s="104" t="s">
        <v>30</v>
      </c>
      <c r="B42" s="105"/>
      <c r="C42" s="105"/>
      <c r="D42" s="105"/>
      <c r="E42" s="105"/>
      <c r="F42" s="105"/>
      <c r="G42" s="105"/>
      <c r="H42" s="105"/>
      <c r="I42" s="105"/>
      <c r="J42" s="105"/>
      <c r="K42" s="105"/>
      <c r="L42" s="105"/>
      <c r="M42" s="105"/>
      <c r="N42" s="105"/>
      <c r="O42" s="99"/>
      <c r="P42" s="106">
        <v>1</v>
      </c>
      <c r="Q42" s="107"/>
      <c r="R42" s="107"/>
      <c r="S42" s="108"/>
      <c r="T42" s="109" t="s">
        <v>23</v>
      </c>
      <c r="U42" s="110"/>
      <c r="V42" s="111"/>
      <c r="W42" s="106">
        <v>15000</v>
      </c>
      <c r="X42" s="107"/>
      <c r="Y42" s="107"/>
      <c r="Z42" s="107"/>
      <c r="AA42" s="108"/>
      <c r="AB42" s="112">
        <f t="shared" si="1"/>
        <v>15000</v>
      </c>
      <c r="AC42" s="113"/>
      <c r="AD42" s="113"/>
      <c r="AE42" s="113"/>
      <c r="AF42" s="113"/>
      <c r="AG42" s="113"/>
      <c r="AH42" s="113"/>
      <c r="AI42" s="114"/>
      <c r="AK42" t="s">
        <v>84</v>
      </c>
    </row>
    <row r="43" spans="1:41" ht="21" customHeight="1" x14ac:dyDescent="0.2">
      <c r="A43" s="38" t="s">
        <v>80</v>
      </c>
      <c r="B43" s="39"/>
      <c r="C43" s="39"/>
      <c r="D43" s="39"/>
      <c r="E43" s="39"/>
      <c r="F43" s="39"/>
      <c r="G43" s="39"/>
      <c r="H43" s="39"/>
      <c r="I43" s="39"/>
      <c r="J43" s="39"/>
      <c r="K43" s="39"/>
      <c r="L43" s="39"/>
      <c r="M43" s="39"/>
      <c r="N43" s="39"/>
      <c r="O43" s="40"/>
      <c r="P43" s="41">
        <v>3</v>
      </c>
      <c r="Q43" s="42"/>
      <c r="R43" s="42"/>
      <c r="S43" s="43"/>
      <c r="T43" s="44" t="s">
        <v>81</v>
      </c>
      <c r="U43" s="45"/>
      <c r="V43" s="46"/>
      <c r="W43" s="41">
        <v>40000</v>
      </c>
      <c r="X43" s="42"/>
      <c r="Y43" s="42"/>
      <c r="Z43" s="42"/>
      <c r="AA43" s="43"/>
      <c r="AB43" s="47">
        <f>P43*W43</f>
        <v>120000</v>
      </c>
      <c r="AC43" s="34"/>
      <c r="AD43" s="34"/>
      <c r="AE43" s="34"/>
      <c r="AF43" s="34"/>
      <c r="AG43" s="34"/>
      <c r="AH43" s="34"/>
      <c r="AI43" s="35"/>
    </row>
    <row r="44" spans="1:41" ht="21" customHeight="1" x14ac:dyDescent="0.2">
      <c r="A44" s="104" t="s">
        <v>31</v>
      </c>
      <c r="B44" s="105"/>
      <c r="C44" s="105"/>
      <c r="D44" s="105"/>
      <c r="E44" s="105"/>
      <c r="F44" s="105"/>
      <c r="G44" s="105"/>
      <c r="H44" s="105"/>
      <c r="I44" s="105"/>
      <c r="J44" s="105"/>
      <c r="K44" s="105"/>
      <c r="L44" s="105"/>
      <c r="M44" s="105"/>
      <c r="N44" s="105"/>
      <c r="O44" s="99"/>
      <c r="P44" s="106">
        <v>18</v>
      </c>
      <c r="Q44" s="107"/>
      <c r="R44" s="107"/>
      <c r="S44" s="108"/>
      <c r="T44" s="109" t="s">
        <v>24</v>
      </c>
      <c r="U44" s="110"/>
      <c r="V44" s="111"/>
      <c r="W44" s="106">
        <v>35000</v>
      </c>
      <c r="X44" s="107"/>
      <c r="Y44" s="107"/>
      <c r="Z44" s="107"/>
      <c r="AA44" s="108"/>
      <c r="AB44" s="112">
        <f>P44*W44</f>
        <v>630000</v>
      </c>
      <c r="AC44" s="113"/>
      <c r="AD44" s="113"/>
      <c r="AE44" s="113"/>
      <c r="AF44" s="113"/>
      <c r="AG44" s="113"/>
      <c r="AH44" s="113"/>
      <c r="AI44" s="114"/>
      <c r="AK44" t="s">
        <v>66</v>
      </c>
    </row>
    <row r="45" spans="1:41" ht="21" customHeight="1" x14ac:dyDescent="0.2">
      <c r="A45" s="104" t="s">
        <v>25</v>
      </c>
      <c r="B45" s="105"/>
      <c r="C45" s="105"/>
      <c r="D45" s="105"/>
      <c r="E45" s="105"/>
      <c r="F45" s="105"/>
      <c r="G45" s="105"/>
      <c r="H45" s="105"/>
      <c r="I45" s="105"/>
      <c r="J45" s="105"/>
      <c r="K45" s="105"/>
      <c r="L45" s="105"/>
      <c r="M45" s="105"/>
      <c r="N45" s="105"/>
      <c r="O45" s="99"/>
      <c r="P45" s="106">
        <v>1</v>
      </c>
      <c r="Q45" s="107"/>
      <c r="R45" s="107"/>
      <c r="S45" s="108"/>
      <c r="T45" s="109" t="s">
        <v>23</v>
      </c>
      <c r="U45" s="110"/>
      <c r="V45" s="111"/>
      <c r="W45" s="106">
        <v>5000</v>
      </c>
      <c r="X45" s="107"/>
      <c r="Y45" s="107"/>
      <c r="Z45" s="107"/>
      <c r="AA45" s="108"/>
      <c r="AB45" s="112">
        <f t="shared" si="1"/>
        <v>5000</v>
      </c>
      <c r="AC45" s="113"/>
      <c r="AD45" s="113"/>
      <c r="AE45" s="113"/>
      <c r="AF45" s="113"/>
      <c r="AG45" s="113"/>
      <c r="AH45" s="113"/>
      <c r="AI45" s="114"/>
    </row>
    <row r="46" spans="1:41" ht="21" customHeight="1" x14ac:dyDescent="0.2">
      <c r="A46" s="55" t="s">
        <v>33</v>
      </c>
      <c r="B46" s="56"/>
      <c r="C46" s="56"/>
      <c r="D46" s="56"/>
      <c r="E46" s="56"/>
      <c r="F46" s="56"/>
      <c r="G46" s="56"/>
      <c r="H46" s="56"/>
      <c r="I46" s="56"/>
      <c r="J46" s="56"/>
      <c r="K46" s="56"/>
      <c r="L46" s="56"/>
      <c r="M46" s="56"/>
      <c r="N46" s="56"/>
      <c r="O46" s="57"/>
      <c r="P46" s="41"/>
      <c r="Q46" s="42"/>
      <c r="R46" s="42"/>
      <c r="S46" s="43"/>
      <c r="T46" s="44"/>
      <c r="U46" s="45"/>
      <c r="V46" s="46"/>
      <c r="W46" s="41"/>
      <c r="X46" s="42"/>
      <c r="Y46" s="42"/>
      <c r="Z46" s="42"/>
      <c r="AA46" s="43"/>
      <c r="AB46" s="47"/>
      <c r="AC46" s="34"/>
      <c r="AD46" s="34"/>
      <c r="AE46" s="34"/>
      <c r="AF46" s="34"/>
      <c r="AG46" s="34"/>
      <c r="AH46" s="34"/>
      <c r="AI46" s="35"/>
    </row>
    <row r="47" spans="1:41" ht="21" customHeight="1" x14ac:dyDescent="0.2">
      <c r="A47" s="38"/>
      <c r="B47" s="39"/>
      <c r="C47" s="39"/>
      <c r="D47" s="39"/>
      <c r="E47" s="39"/>
      <c r="F47" s="39"/>
      <c r="G47" s="39"/>
      <c r="H47" s="39"/>
      <c r="I47" s="39"/>
      <c r="J47" s="39"/>
      <c r="K47" s="39"/>
      <c r="L47" s="39"/>
      <c r="M47" s="39"/>
      <c r="N47" s="39"/>
      <c r="O47" s="40"/>
      <c r="P47" s="41"/>
      <c r="Q47" s="42"/>
      <c r="R47" s="42"/>
      <c r="S47" s="43"/>
      <c r="T47" s="44"/>
      <c r="U47" s="45"/>
      <c r="V47" s="46"/>
      <c r="W47" s="41"/>
      <c r="X47" s="42"/>
      <c r="Y47" s="42"/>
      <c r="Z47" s="42"/>
      <c r="AA47" s="43"/>
      <c r="AB47" s="47"/>
      <c r="AC47" s="34"/>
      <c r="AD47" s="34"/>
      <c r="AE47" s="34"/>
      <c r="AF47" s="34"/>
      <c r="AG47" s="34"/>
      <c r="AH47" s="34"/>
      <c r="AI47" s="35"/>
      <c r="AK47" t="s">
        <v>104</v>
      </c>
    </row>
    <row r="48" spans="1:41" ht="21" customHeight="1" x14ac:dyDescent="0.2">
      <c r="A48" s="48"/>
      <c r="B48" s="49"/>
      <c r="C48" s="49"/>
      <c r="D48" s="49"/>
      <c r="E48" s="49"/>
      <c r="F48" s="49"/>
      <c r="G48" s="49"/>
      <c r="H48" s="49"/>
      <c r="I48" s="49"/>
      <c r="J48" s="49"/>
      <c r="K48" s="49"/>
      <c r="L48" s="49"/>
      <c r="M48" s="49"/>
      <c r="N48" s="49"/>
      <c r="O48" s="50"/>
      <c r="P48" s="51"/>
      <c r="Q48" s="51"/>
      <c r="R48" s="51"/>
      <c r="S48" s="51"/>
      <c r="T48" s="52"/>
      <c r="U48" s="52"/>
      <c r="V48" s="52"/>
      <c r="W48" s="51"/>
      <c r="X48" s="51"/>
      <c r="Y48" s="51"/>
      <c r="Z48" s="51"/>
      <c r="AA48" s="51"/>
      <c r="AB48" s="53"/>
      <c r="AC48" s="53"/>
      <c r="AD48" s="53"/>
      <c r="AE48" s="53"/>
      <c r="AF48" s="53"/>
      <c r="AG48" s="53"/>
      <c r="AH48" s="53"/>
      <c r="AI48" s="54"/>
    </row>
    <row r="49" spans="1:37" ht="19" customHeight="1" x14ac:dyDescent="0.2">
      <c r="P49" s="31" t="s">
        <v>17</v>
      </c>
      <c r="Q49" s="31"/>
      <c r="R49" s="31"/>
      <c r="S49" s="31"/>
      <c r="T49" s="31"/>
      <c r="U49" s="31"/>
      <c r="V49" s="31"/>
      <c r="W49" s="31"/>
      <c r="X49" s="31"/>
      <c r="Y49" s="31"/>
      <c r="Z49" s="31"/>
      <c r="AA49" s="31"/>
      <c r="AB49" s="32">
        <f>SUM(AB20:AI48)</f>
        <v>5144500</v>
      </c>
      <c r="AC49" s="32"/>
      <c r="AD49" s="32"/>
      <c r="AE49" s="32"/>
      <c r="AF49" s="32"/>
      <c r="AG49" s="32"/>
      <c r="AH49" s="32"/>
      <c r="AI49" s="33"/>
      <c r="AK49" s="14" t="s">
        <v>36</v>
      </c>
    </row>
    <row r="50" spans="1:37" ht="19" customHeight="1" x14ac:dyDescent="0.2">
      <c r="P50" s="31" t="s">
        <v>18</v>
      </c>
      <c r="Q50" s="31"/>
      <c r="R50" s="31"/>
      <c r="S50" s="31"/>
      <c r="T50" s="31"/>
      <c r="U50" s="31"/>
      <c r="V50" s="31"/>
      <c r="W50" s="31"/>
      <c r="X50" s="31"/>
      <c r="Y50" s="31"/>
      <c r="Z50" s="31"/>
      <c r="AA50" s="31"/>
      <c r="AB50" s="34">
        <f>AB49*10%</f>
        <v>514450</v>
      </c>
      <c r="AC50" s="34"/>
      <c r="AD50" s="34"/>
      <c r="AE50" s="34"/>
      <c r="AF50" s="34"/>
      <c r="AG50" s="34"/>
      <c r="AH50" s="34"/>
      <c r="AI50" s="35"/>
      <c r="AK50" s="14" t="s">
        <v>38</v>
      </c>
    </row>
    <row r="51" spans="1:37" ht="19" customHeight="1" x14ac:dyDescent="0.2">
      <c r="P51" s="31" t="s">
        <v>19</v>
      </c>
      <c r="Q51" s="31"/>
      <c r="R51" s="31"/>
      <c r="S51" s="31"/>
      <c r="T51" s="31"/>
      <c r="U51" s="31"/>
      <c r="V51" s="31"/>
      <c r="W51" s="31"/>
      <c r="X51" s="31"/>
      <c r="Y51" s="31"/>
      <c r="Z51" s="31"/>
      <c r="AA51" s="31"/>
      <c r="AB51" s="36">
        <f>AB49+AB50</f>
        <v>5658950</v>
      </c>
      <c r="AC51" s="36"/>
      <c r="AD51" s="36"/>
      <c r="AE51" s="36"/>
      <c r="AF51" s="36"/>
      <c r="AG51" s="36"/>
      <c r="AH51" s="36"/>
      <c r="AI51" s="37"/>
      <c r="AK51" s="14" t="s">
        <v>37</v>
      </c>
    </row>
    <row r="52" spans="1:37" x14ac:dyDescent="0.2">
      <c r="AK52" s="14" t="s">
        <v>54</v>
      </c>
    </row>
    <row r="53" spans="1:37" x14ac:dyDescent="0.2">
      <c r="A53" s="22" t="s">
        <v>20</v>
      </c>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4"/>
      <c r="AK53" s="15" t="s">
        <v>55</v>
      </c>
    </row>
    <row r="54" spans="1:37" x14ac:dyDescent="0.2">
      <c r="A54" s="25" t="s">
        <v>26</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7"/>
      <c r="AK54" t="s">
        <v>56</v>
      </c>
    </row>
    <row r="55" spans="1:37" x14ac:dyDescent="0.2">
      <c r="A55" s="28" t="s">
        <v>53</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30"/>
    </row>
    <row r="56" spans="1:37" x14ac:dyDescent="0.2">
      <c r="A56" s="28" t="s">
        <v>101</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30"/>
    </row>
    <row r="57" spans="1:37" x14ac:dyDescent="0.2">
      <c r="A57" s="28" t="s">
        <v>102</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30"/>
    </row>
    <row r="58" spans="1:37" x14ac:dyDescent="0.2">
      <c r="A58" s="28" t="s">
        <v>103</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30"/>
    </row>
    <row r="59" spans="1:37" x14ac:dyDescent="0.2">
      <c r="A59" s="19" t="s">
        <v>93</v>
      </c>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1"/>
    </row>
  </sheetData>
  <mergeCells count="190">
    <mergeCell ref="AN37:AO37"/>
    <mergeCell ref="A57:AI57"/>
    <mergeCell ref="A34:O34"/>
    <mergeCell ref="P34:S34"/>
    <mergeCell ref="T34:V34"/>
    <mergeCell ref="W34:AA34"/>
    <mergeCell ref="AB34:AI34"/>
    <mergeCell ref="A24:O24"/>
    <mergeCell ref="P24:S24"/>
    <mergeCell ref="T24:V24"/>
    <mergeCell ref="W24:AA24"/>
    <mergeCell ref="AB24:AI24"/>
    <mergeCell ref="A33:O33"/>
    <mergeCell ref="P33:S33"/>
    <mergeCell ref="T33:V33"/>
    <mergeCell ref="W33:AA33"/>
    <mergeCell ref="AB33:AI33"/>
    <mergeCell ref="A26:O26"/>
    <mergeCell ref="P26:S26"/>
    <mergeCell ref="T26:V26"/>
    <mergeCell ref="W26:AA26"/>
    <mergeCell ref="AB26:AI26"/>
    <mergeCell ref="A27:O27"/>
    <mergeCell ref="P27:S27"/>
    <mergeCell ref="AB21:AI21"/>
    <mergeCell ref="A22:O22"/>
    <mergeCell ref="P22:S22"/>
    <mergeCell ref="T22:V22"/>
    <mergeCell ref="W22:AA22"/>
    <mergeCell ref="AB22:AI22"/>
    <mergeCell ref="A23:O23"/>
    <mergeCell ref="P23:S23"/>
    <mergeCell ref="T23:V23"/>
    <mergeCell ref="W23:AA23"/>
    <mergeCell ref="AB23:AI23"/>
    <mergeCell ref="A1:AI2"/>
    <mergeCell ref="A4:N5"/>
    <mergeCell ref="O4:Q5"/>
    <mergeCell ref="Z4:AI4"/>
    <mergeCell ref="A7:G8"/>
    <mergeCell ref="H7:Q8"/>
    <mergeCell ref="X9:AI9"/>
    <mergeCell ref="A10:D10"/>
    <mergeCell ref="E10:Q10"/>
    <mergeCell ref="A11:D11"/>
    <mergeCell ref="E11:Q11"/>
    <mergeCell ref="A12:D12"/>
    <mergeCell ref="E12:Q12"/>
    <mergeCell ref="X12:AA12"/>
    <mergeCell ref="AB12:AE12"/>
    <mergeCell ref="AF12:AI12"/>
    <mergeCell ref="E13:Q15"/>
    <mergeCell ref="X13:AA15"/>
    <mergeCell ref="AB13:AE15"/>
    <mergeCell ref="AF13:AI15"/>
    <mergeCell ref="A14:D14"/>
    <mergeCell ref="A18:O18"/>
    <mergeCell ref="P18:S18"/>
    <mergeCell ref="T18:V18"/>
    <mergeCell ref="W18:AA18"/>
    <mergeCell ref="AB18:AI18"/>
    <mergeCell ref="A25:O25"/>
    <mergeCell ref="P25:S25"/>
    <mergeCell ref="T25:V25"/>
    <mergeCell ref="W25:AA25"/>
    <mergeCell ref="AB25:AI25"/>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T27:V27"/>
    <mergeCell ref="W27:AA27"/>
    <mergeCell ref="AB27:AI27"/>
    <mergeCell ref="A28:O28"/>
    <mergeCell ref="P28:S28"/>
    <mergeCell ref="T28:V28"/>
    <mergeCell ref="W28:AA28"/>
    <mergeCell ref="AB28:AI28"/>
    <mergeCell ref="A31:O31"/>
    <mergeCell ref="P31:S31"/>
    <mergeCell ref="T31:V31"/>
    <mergeCell ref="W31:AA31"/>
    <mergeCell ref="AB31:AI31"/>
    <mergeCell ref="A29:O29"/>
    <mergeCell ref="P29:S29"/>
    <mergeCell ref="T29:V29"/>
    <mergeCell ref="W29:AA29"/>
    <mergeCell ref="AB29:AI29"/>
    <mergeCell ref="A30:O30"/>
    <mergeCell ref="P30:S30"/>
    <mergeCell ref="T30:V30"/>
    <mergeCell ref="W30:AA30"/>
    <mergeCell ref="AB30:AI30"/>
    <mergeCell ref="A32:O32"/>
    <mergeCell ref="P32:S32"/>
    <mergeCell ref="T32:V32"/>
    <mergeCell ref="W32:AA32"/>
    <mergeCell ref="AB32:AI32"/>
    <mergeCell ref="A35:O35"/>
    <mergeCell ref="P35:S35"/>
    <mergeCell ref="T35:V35"/>
    <mergeCell ref="W35:AA35"/>
    <mergeCell ref="AB35:AI35"/>
    <mergeCell ref="A36:O36"/>
    <mergeCell ref="P36:S36"/>
    <mergeCell ref="T36:V36"/>
    <mergeCell ref="W36:AA36"/>
    <mergeCell ref="AB36:AI36"/>
    <mergeCell ref="A37:O37"/>
    <mergeCell ref="P37:S37"/>
    <mergeCell ref="T37:V37"/>
    <mergeCell ref="W37:AA37"/>
    <mergeCell ref="AB37:AI37"/>
    <mergeCell ref="A39:O39"/>
    <mergeCell ref="P39:S39"/>
    <mergeCell ref="T39:V39"/>
    <mergeCell ref="W39:AA39"/>
    <mergeCell ref="AB39:AI39"/>
    <mergeCell ref="A38:O38"/>
    <mergeCell ref="P38:S38"/>
    <mergeCell ref="T38:V38"/>
    <mergeCell ref="W38:AA38"/>
    <mergeCell ref="AB38:AI38"/>
    <mergeCell ref="A41:O41"/>
    <mergeCell ref="P41:S41"/>
    <mergeCell ref="T41:V41"/>
    <mergeCell ref="W41:AA41"/>
    <mergeCell ref="AB41:AI41"/>
    <mergeCell ref="A40:O40"/>
    <mergeCell ref="P40:S40"/>
    <mergeCell ref="T40:V40"/>
    <mergeCell ref="W40:AA40"/>
    <mergeCell ref="AB40:AI40"/>
    <mergeCell ref="A42:O42"/>
    <mergeCell ref="P42:S42"/>
    <mergeCell ref="T42:V42"/>
    <mergeCell ref="W42:AA42"/>
    <mergeCell ref="AB42:AI42"/>
    <mergeCell ref="A44:O44"/>
    <mergeCell ref="P44:S44"/>
    <mergeCell ref="T44:V44"/>
    <mergeCell ref="W44:AA44"/>
    <mergeCell ref="AB44:AI44"/>
    <mergeCell ref="A43:O43"/>
    <mergeCell ref="P43:S43"/>
    <mergeCell ref="T43:V43"/>
    <mergeCell ref="W43:AA43"/>
    <mergeCell ref="AB43:AI43"/>
    <mergeCell ref="A45:O45"/>
    <mergeCell ref="P45:S45"/>
    <mergeCell ref="T45:V45"/>
    <mergeCell ref="W45:AA45"/>
    <mergeCell ref="AB45:AI45"/>
    <mergeCell ref="A46:O46"/>
    <mergeCell ref="P46:S46"/>
    <mergeCell ref="T46:V46"/>
    <mergeCell ref="W46:AA46"/>
    <mergeCell ref="AB46:AI46"/>
    <mergeCell ref="A47:O47"/>
    <mergeCell ref="P47:S47"/>
    <mergeCell ref="T47:V47"/>
    <mergeCell ref="W47:AA47"/>
    <mergeCell ref="AB47:AI47"/>
    <mergeCell ref="A48:O48"/>
    <mergeCell ref="P48:S48"/>
    <mergeCell ref="T48:V48"/>
    <mergeCell ref="W48:AA48"/>
    <mergeCell ref="AB48:AI48"/>
    <mergeCell ref="A59:AI59"/>
    <mergeCell ref="A53:AI53"/>
    <mergeCell ref="A54:AI54"/>
    <mergeCell ref="A55:AI55"/>
    <mergeCell ref="A56:AI56"/>
    <mergeCell ref="A58:AI58"/>
    <mergeCell ref="P49:AA49"/>
    <mergeCell ref="AB49:AI49"/>
    <mergeCell ref="P50:AA50"/>
    <mergeCell ref="AB50:AI50"/>
    <mergeCell ref="P51:AA51"/>
    <mergeCell ref="AB51:AI51"/>
  </mergeCells>
  <phoneticPr fontId="15"/>
  <printOptions horizontalCentered="1"/>
  <pageMargins left="0.25" right="0.25"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搬出・回収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2024-01-25T08:21:06Z</cp:lastPrinted>
  <dcterms:created xsi:type="dcterms:W3CDTF">2017-05-12T08:40:42Z</dcterms:created>
  <dcterms:modified xsi:type="dcterms:W3CDTF">2024-05-31T08:18:04Z</dcterms:modified>
</cp:coreProperties>
</file>